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405" windowWidth="23415" windowHeight="9285"/>
  </bookViews>
  <sheets>
    <sheet name="Sheet1" sheetId="1" r:id="rId1"/>
    <sheet name="Sheet2" sheetId="2" r:id="rId2"/>
    <sheet name="Sheet3" sheetId="3" r:id="rId3"/>
    <sheet name="Sheet4" sheetId="4" r:id="rId4"/>
  </sheets>
  <calcPr calcId="124519"/>
</workbook>
</file>

<file path=xl/calcChain.xml><?xml version="1.0" encoding="utf-8"?>
<calcChain xmlns="http://schemas.openxmlformats.org/spreadsheetml/2006/main">
  <c r="I22" i="1"/>
  <c r="H22"/>
  <c r="G22"/>
  <c r="F22"/>
  <c r="E22"/>
  <c r="D22"/>
  <c r="C22"/>
  <c r="B22"/>
  <c r="M11"/>
  <c r="L11"/>
  <c r="K11"/>
  <c r="J11"/>
  <c r="M14"/>
  <c r="L14"/>
  <c r="K14"/>
  <c r="J14"/>
  <c r="M15"/>
  <c r="L15"/>
  <c r="K15"/>
  <c r="J15"/>
  <c r="M6"/>
  <c r="L6"/>
  <c r="K6"/>
  <c r="J6"/>
  <c r="M5"/>
  <c r="L5"/>
  <c r="K5"/>
  <c r="J5"/>
  <c r="M10"/>
  <c r="L10"/>
  <c r="K10"/>
  <c r="J10"/>
  <c r="M19"/>
  <c r="L19"/>
  <c r="K19"/>
  <c r="J19"/>
  <c r="M12"/>
  <c r="L12"/>
  <c r="K12"/>
  <c r="J12"/>
  <c r="M17"/>
  <c r="L17"/>
  <c r="K17"/>
  <c r="J17"/>
  <c r="M21"/>
  <c r="L21"/>
  <c r="K21"/>
  <c r="J21"/>
  <c r="M13"/>
  <c r="L13"/>
  <c r="K13"/>
  <c r="J13"/>
  <c r="M18"/>
  <c r="L18"/>
  <c r="K18"/>
  <c r="J18"/>
  <c r="M7"/>
  <c r="L7"/>
  <c r="K7"/>
  <c r="J7"/>
  <c r="M20"/>
  <c r="L20"/>
  <c r="K20"/>
  <c r="J20"/>
  <c r="M16"/>
  <c r="L16"/>
  <c r="K16"/>
  <c r="J16"/>
  <c r="M8"/>
  <c r="L8"/>
  <c r="K8"/>
  <c r="J8"/>
  <c r="M9"/>
  <c r="L9"/>
  <c r="K9"/>
  <c r="J9"/>
  <c r="L22" l="1"/>
  <c r="K22"/>
  <c r="J22"/>
  <c r="M22"/>
</calcChain>
</file>

<file path=xl/sharedStrings.xml><?xml version="1.0" encoding="utf-8"?>
<sst xmlns="http://schemas.openxmlformats.org/spreadsheetml/2006/main" count="33" uniqueCount="33">
  <si>
    <t>邢台市全面推开公立医院综合改革部分重点任务台账</t>
  </si>
  <si>
    <t>填表日期：2017.07.07</t>
  </si>
  <si>
    <t>单位</t>
  </si>
  <si>
    <t>医疗收入（万元）</t>
  </si>
  <si>
    <t>上年同期医疗收入（万元）</t>
  </si>
  <si>
    <t>药品收入（含中草药）（万元）</t>
  </si>
  <si>
    <t>中草药收入（万元）</t>
  </si>
  <si>
    <t>卫生材料费支出（万元）</t>
  </si>
  <si>
    <t>卫生材料收入（万元）</t>
  </si>
  <si>
    <t>检查收入（万元）</t>
  </si>
  <si>
    <t>化验收入（万元）</t>
  </si>
  <si>
    <t>医疗费用增幅（%）</t>
  </si>
  <si>
    <t>公立医院药占比（%）</t>
  </si>
  <si>
    <t>百元医疗收入（不含药品收入）中消耗的卫生材料费用（元）</t>
  </si>
  <si>
    <t>医疗服务收入占业务收入的比例（%）</t>
  </si>
  <si>
    <t>临城</t>
  </si>
  <si>
    <t>隆尧</t>
  </si>
  <si>
    <t>内丘</t>
  </si>
  <si>
    <t>柏乡</t>
  </si>
  <si>
    <t>南和</t>
  </si>
  <si>
    <t>巨鹿</t>
  </si>
  <si>
    <t>广宗</t>
  </si>
  <si>
    <t>宁晋县</t>
  </si>
  <si>
    <t>平乡</t>
  </si>
  <si>
    <t>清河</t>
  </si>
  <si>
    <t>任县</t>
  </si>
  <si>
    <t>威县</t>
  </si>
  <si>
    <t>新河县</t>
  </si>
  <si>
    <t>邢台县</t>
  </si>
  <si>
    <t>临西</t>
  </si>
  <si>
    <t>沙河</t>
  </si>
  <si>
    <t>南宫</t>
  </si>
  <si>
    <t>县级合计</t>
  </si>
</sst>
</file>

<file path=xl/styles.xml><?xml version="1.0" encoding="utf-8"?>
<styleSheet xmlns="http://schemas.openxmlformats.org/spreadsheetml/2006/main">
  <numFmts count="1">
    <numFmt numFmtId="176" formatCode="0.00_ "/>
  </numFmts>
  <fonts count="5">
    <font>
      <sz val="11"/>
      <color theme="1"/>
      <name val="宋体"/>
      <family val="2"/>
      <charset val="134"/>
      <scheme val="minor"/>
    </font>
    <font>
      <sz val="10"/>
      <color indexed="8"/>
      <name val="宋体"/>
      <charset val="134"/>
    </font>
    <font>
      <sz val="9"/>
      <name val="宋体"/>
      <family val="2"/>
      <charset val="134"/>
      <scheme val="minor"/>
    </font>
    <font>
      <sz val="18"/>
      <color indexed="8"/>
      <name val="宋体"/>
      <charset val="134"/>
    </font>
    <font>
      <sz val="10"/>
      <color indexed="8"/>
      <name val="仿宋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 wrapText="1"/>
    </xf>
    <xf numFmtId="0" fontId="4" fillId="0" borderId="4" xfId="0" applyNumberFormat="1" applyFont="1" applyBorder="1" applyAlignment="1">
      <alignment horizontal="center" vertical="center" wrapText="1"/>
    </xf>
    <xf numFmtId="176" fontId="1" fillId="0" borderId="3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176" fontId="4" fillId="0" borderId="3" xfId="0" applyNumberFormat="1" applyFont="1" applyFill="1" applyBorder="1" applyAlignment="1">
      <alignment horizontal="right" vertical="center" wrapText="1"/>
    </xf>
    <xf numFmtId="176" fontId="1" fillId="0" borderId="3" xfId="0" applyNumberFormat="1" applyFont="1" applyFill="1" applyBorder="1" applyAlignment="1">
      <alignment horizontal="right" vertical="center" wrapText="1"/>
    </xf>
    <xf numFmtId="176" fontId="4" fillId="0" borderId="1" xfId="0" applyNumberFormat="1" applyFont="1" applyFill="1" applyBorder="1" applyAlignment="1">
      <alignment horizontal="right" vertical="center" wrapText="1"/>
    </xf>
    <xf numFmtId="176" fontId="1" fillId="0" borderId="1" xfId="0" applyNumberFormat="1" applyFont="1" applyFill="1" applyBorder="1" applyAlignment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2"/>
  <sheetViews>
    <sheetView tabSelected="1" workbookViewId="0">
      <selection activeCell="A2" sqref="A2:M2"/>
    </sheetView>
  </sheetViews>
  <sheetFormatPr defaultRowHeight="13.5"/>
  <cols>
    <col min="2" max="2" width="10.125" customWidth="1"/>
    <col min="3" max="3" width="10.375" customWidth="1"/>
  </cols>
  <sheetData>
    <row r="1" spans="1:1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2.5">
      <c r="A2" s="12" t="s">
        <v>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3" t="s">
        <v>1</v>
      </c>
      <c r="M3" s="13"/>
    </row>
    <row r="4" spans="1:13" ht="84">
      <c r="A4" s="2" t="s">
        <v>2</v>
      </c>
      <c r="B4" s="2" t="s">
        <v>3</v>
      </c>
      <c r="C4" s="2" t="s">
        <v>4</v>
      </c>
      <c r="D4" s="3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</row>
    <row r="5" spans="1:13">
      <c r="A5" s="5" t="s">
        <v>27</v>
      </c>
      <c r="B5" s="8">
        <v>4490.84</v>
      </c>
      <c r="C5" s="8">
        <v>4421.53</v>
      </c>
      <c r="D5" s="8">
        <v>2169.85</v>
      </c>
      <c r="E5" s="8">
        <v>99.95</v>
      </c>
      <c r="F5" s="8">
        <v>387.37</v>
      </c>
      <c r="G5" s="8">
        <v>296.7</v>
      </c>
      <c r="H5" s="8">
        <v>702.21</v>
      </c>
      <c r="I5" s="8">
        <v>367.28</v>
      </c>
      <c r="J5" s="9">
        <f t="shared" ref="J5:J21" si="0">(B5-C5)/C5*100</f>
        <v>1.5675569316503652</v>
      </c>
      <c r="K5" s="6">
        <f t="shared" ref="K5:K21" si="1">(D5-E5)/B5*100</f>
        <v>46.091599789794337</v>
      </c>
      <c r="L5" s="6">
        <f t="shared" ref="L5:L21" si="2">F5/(B5-D5)*100</f>
        <v>16.689860792161966</v>
      </c>
      <c r="M5" s="6">
        <f t="shared" ref="M5:M21" si="3">(B5-D5-G5-H5-I5)/B5*100</f>
        <v>21.261055838106017</v>
      </c>
    </row>
    <row r="6" spans="1:13">
      <c r="A6" s="5" t="s">
        <v>28</v>
      </c>
      <c r="B6" s="8">
        <v>10969.92</v>
      </c>
      <c r="C6" s="8">
        <v>9871.5</v>
      </c>
      <c r="D6" s="8">
        <v>3060.49</v>
      </c>
      <c r="E6" s="8">
        <v>144.39000000000001</v>
      </c>
      <c r="F6" s="8">
        <v>1496.76</v>
      </c>
      <c r="G6" s="8">
        <v>710.68</v>
      </c>
      <c r="H6" s="8">
        <v>1322.63</v>
      </c>
      <c r="I6" s="8">
        <v>1151.19</v>
      </c>
      <c r="J6" s="9">
        <f t="shared" si="0"/>
        <v>11.127184318492631</v>
      </c>
      <c r="K6" s="6">
        <f t="shared" si="1"/>
        <v>26.582691578425365</v>
      </c>
      <c r="L6" s="6">
        <f t="shared" si="2"/>
        <v>18.923740395957736</v>
      </c>
      <c r="M6" s="6">
        <f t="shared" si="3"/>
        <v>43.071690586622331</v>
      </c>
    </row>
    <row r="7" spans="1:13">
      <c r="A7" s="5" t="s">
        <v>19</v>
      </c>
      <c r="B7" s="8">
        <v>8234</v>
      </c>
      <c r="C7" s="8">
        <v>7472</v>
      </c>
      <c r="D7" s="8">
        <v>2135</v>
      </c>
      <c r="E7" s="8">
        <v>89</v>
      </c>
      <c r="F7" s="8">
        <v>1323</v>
      </c>
      <c r="G7" s="8">
        <v>909</v>
      </c>
      <c r="H7" s="8">
        <v>1196</v>
      </c>
      <c r="I7" s="8">
        <v>1015</v>
      </c>
      <c r="J7" s="9">
        <f t="shared" si="0"/>
        <v>10.198072805139187</v>
      </c>
      <c r="K7" s="6">
        <f t="shared" si="1"/>
        <v>24.848190429924703</v>
      </c>
      <c r="L7" s="6">
        <f t="shared" si="2"/>
        <v>21.692080668962124</v>
      </c>
      <c r="M7" s="6">
        <f t="shared" si="3"/>
        <v>36.179256740344911</v>
      </c>
    </row>
    <row r="8" spans="1:13">
      <c r="A8" s="5" t="s">
        <v>16</v>
      </c>
      <c r="B8" s="8">
        <v>12606.5</v>
      </c>
      <c r="C8" s="8">
        <v>11075.44</v>
      </c>
      <c r="D8" s="8">
        <v>4629.42</v>
      </c>
      <c r="E8" s="8">
        <v>229.60000000000002</v>
      </c>
      <c r="F8" s="8">
        <v>1736.7</v>
      </c>
      <c r="G8" s="8">
        <v>1011.78</v>
      </c>
      <c r="H8" s="8">
        <v>3251.2</v>
      </c>
      <c r="I8" s="8">
        <v>1599.6</v>
      </c>
      <c r="J8" s="9">
        <f t="shared" si="0"/>
        <v>13.823920313775339</v>
      </c>
      <c r="K8" s="6">
        <f t="shared" si="1"/>
        <v>34.901201760996308</v>
      </c>
      <c r="L8" s="6">
        <f t="shared" si="2"/>
        <v>21.77112427103652</v>
      </c>
      <c r="M8" s="6">
        <f t="shared" si="3"/>
        <v>16.773093245547933</v>
      </c>
    </row>
    <row r="9" spans="1:13">
      <c r="A9" s="5" t="s">
        <v>15</v>
      </c>
      <c r="B9" s="8">
        <v>8918.9</v>
      </c>
      <c r="C9" s="8">
        <v>7472.8</v>
      </c>
      <c r="D9" s="8">
        <v>2899</v>
      </c>
      <c r="E9" s="8">
        <v>192.6</v>
      </c>
      <c r="F9" s="8">
        <v>1319.7</v>
      </c>
      <c r="G9" s="8">
        <v>1075.0999999999999</v>
      </c>
      <c r="H9" s="8">
        <v>1572.3</v>
      </c>
      <c r="I9" s="8">
        <v>987.9</v>
      </c>
      <c r="J9" s="9">
        <f t="shared" si="0"/>
        <v>19.351514827106296</v>
      </c>
      <c r="K9" s="6">
        <f t="shared" si="1"/>
        <v>30.344549215710458</v>
      </c>
      <c r="L9" s="6">
        <f t="shared" si="2"/>
        <v>21.922291067957943</v>
      </c>
      <c r="M9" s="6">
        <f t="shared" si="3"/>
        <v>26.736480956171714</v>
      </c>
    </row>
    <row r="10" spans="1:13">
      <c r="A10" s="5" t="s">
        <v>26</v>
      </c>
      <c r="B10" s="8">
        <v>15434.3</v>
      </c>
      <c r="C10" s="8">
        <v>13958.1</v>
      </c>
      <c r="D10" s="8">
        <v>5128.3999999999996</v>
      </c>
      <c r="E10" s="8">
        <v>413.5</v>
      </c>
      <c r="F10" s="8">
        <v>2260.3000000000002</v>
      </c>
      <c r="G10" s="8">
        <v>2024.9</v>
      </c>
      <c r="H10" s="8">
        <v>2098.3000000000002</v>
      </c>
      <c r="I10" s="8">
        <v>1627.6</v>
      </c>
      <c r="J10" s="9">
        <f t="shared" si="0"/>
        <v>10.575937985829009</v>
      </c>
      <c r="K10" s="6">
        <f t="shared" si="1"/>
        <v>30.548194605521466</v>
      </c>
      <c r="L10" s="6">
        <f t="shared" si="2"/>
        <v>21.932097148235481</v>
      </c>
      <c r="M10" s="6">
        <f t="shared" si="3"/>
        <v>29.512838288746497</v>
      </c>
    </row>
    <row r="11" spans="1:13">
      <c r="A11" s="5" t="s">
        <v>31</v>
      </c>
      <c r="B11" s="8">
        <v>7366.23</v>
      </c>
      <c r="C11" s="8">
        <v>6468.24</v>
      </c>
      <c r="D11" s="8">
        <v>2494.7400000000002</v>
      </c>
      <c r="E11" s="8">
        <v>228.4</v>
      </c>
      <c r="F11" s="8">
        <v>1096.55</v>
      </c>
      <c r="G11" s="8">
        <v>693</v>
      </c>
      <c r="H11" s="8">
        <v>1144.32</v>
      </c>
      <c r="I11" s="8">
        <v>777.71</v>
      </c>
      <c r="J11" s="9">
        <f t="shared" si="0"/>
        <v>13.883065563429925</v>
      </c>
      <c r="K11" s="6">
        <f t="shared" si="1"/>
        <v>30.766620102820578</v>
      </c>
      <c r="L11" s="6">
        <f t="shared" si="2"/>
        <v>22.509540202278973</v>
      </c>
      <c r="M11" s="6">
        <f t="shared" si="3"/>
        <v>30.63249450533041</v>
      </c>
    </row>
    <row r="12" spans="1:13">
      <c r="A12" s="5" t="s">
        <v>24</v>
      </c>
      <c r="B12" s="8">
        <v>21907</v>
      </c>
      <c r="C12" s="8">
        <v>19395</v>
      </c>
      <c r="D12" s="8">
        <v>6186</v>
      </c>
      <c r="E12" s="8">
        <v>255</v>
      </c>
      <c r="F12" s="8">
        <v>3583</v>
      </c>
      <c r="G12" s="8">
        <v>2708</v>
      </c>
      <c r="H12" s="8">
        <v>2900</v>
      </c>
      <c r="I12" s="8">
        <v>2659</v>
      </c>
      <c r="J12" s="9">
        <f t="shared" si="0"/>
        <v>12.951791698891466</v>
      </c>
      <c r="K12" s="6">
        <f t="shared" si="1"/>
        <v>27.073538138494545</v>
      </c>
      <c r="L12" s="6">
        <f t="shared" si="2"/>
        <v>22.791171045098913</v>
      </c>
      <c r="M12" s="6">
        <f t="shared" si="3"/>
        <v>34.025653900579719</v>
      </c>
    </row>
    <row r="13" spans="1:13">
      <c r="A13" s="5" t="s">
        <v>21</v>
      </c>
      <c r="B13" s="8">
        <v>7587</v>
      </c>
      <c r="C13" s="8">
        <v>6009</v>
      </c>
      <c r="D13" s="8">
        <v>2511</v>
      </c>
      <c r="E13" s="8">
        <v>65</v>
      </c>
      <c r="F13" s="8">
        <v>1193</v>
      </c>
      <c r="G13" s="8">
        <v>857</v>
      </c>
      <c r="H13" s="8">
        <v>916</v>
      </c>
      <c r="I13" s="8">
        <v>803</v>
      </c>
      <c r="J13" s="9">
        <f t="shared" si="0"/>
        <v>26.260609086370444</v>
      </c>
      <c r="K13" s="6">
        <f t="shared" si="1"/>
        <v>32.239356794516937</v>
      </c>
      <c r="L13" s="6">
        <f t="shared" si="2"/>
        <v>23.502758077226162</v>
      </c>
      <c r="M13" s="6">
        <f t="shared" si="3"/>
        <v>32.951100566758932</v>
      </c>
    </row>
    <row r="14" spans="1:13">
      <c r="A14" s="5" t="s">
        <v>30</v>
      </c>
      <c r="B14" s="8">
        <v>11385</v>
      </c>
      <c r="C14" s="8">
        <v>10553.8</v>
      </c>
      <c r="D14" s="8">
        <v>3599.1</v>
      </c>
      <c r="E14" s="8">
        <v>105.5</v>
      </c>
      <c r="F14" s="8">
        <v>1856.4</v>
      </c>
      <c r="G14" s="8">
        <v>1350</v>
      </c>
      <c r="H14" s="8">
        <v>1717.5</v>
      </c>
      <c r="I14" s="8">
        <v>1221.7</v>
      </c>
      <c r="J14" s="9">
        <f t="shared" si="0"/>
        <v>7.8758361917034696</v>
      </c>
      <c r="K14" s="6">
        <f t="shared" si="1"/>
        <v>30.685990338164249</v>
      </c>
      <c r="L14" s="6">
        <f t="shared" si="2"/>
        <v>23.84310099025161</v>
      </c>
      <c r="M14" s="6">
        <f t="shared" si="3"/>
        <v>30.713219148001752</v>
      </c>
    </row>
    <row r="15" spans="1:13">
      <c r="A15" s="5" t="s">
        <v>29</v>
      </c>
      <c r="B15" s="8">
        <v>7701</v>
      </c>
      <c r="C15" s="8">
        <v>7106</v>
      </c>
      <c r="D15" s="8">
        <v>2603</v>
      </c>
      <c r="E15" s="8">
        <v>25</v>
      </c>
      <c r="F15" s="8">
        <v>1244</v>
      </c>
      <c r="G15" s="8">
        <v>873</v>
      </c>
      <c r="H15" s="8">
        <v>1249</v>
      </c>
      <c r="I15" s="8">
        <v>813</v>
      </c>
      <c r="J15" s="9">
        <f t="shared" si="0"/>
        <v>8.3732057416267942</v>
      </c>
      <c r="K15" s="6">
        <f t="shared" si="1"/>
        <v>33.476171925723932</v>
      </c>
      <c r="L15" s="6">
        <f t="shared" si="2"/>
        <v>24.401726167124362</v>
      </c>
      <c r="M15" s="6">
        <f t="shared" si="3"/>
        <v>28.087261394624075</v>
      </c>
    </row>
    <row r="16" spans="1:13">
      <c r="A16" s="5" t="s">
        <v>17</v>
      </c>
      <c r="B16" s="8">
        <v>1618.58</v>
      </c>
      <c r="C16" s="8">
        <v>1512.97</v>
      </c>
      <c r="D16" s="8">
        <v>450.82</v>
      </c>
      <c r="E16" s="8">
        <v>53.83</v>
      </c>
      <c r="F16" s="8">
        <v>289.67</v>
      </c>
      <c r="G16" s="8">
        <v>152.4</v>
      </c>
      <c r="H16" s="8">
        <v>297.12</v>
      </c>
      <c r="I16" s="8">
        <v>248.22</v>
      </c>
      <c r="J16" s="9">
        <f t="shared" si="0"/>
        <v>6.9803102506989498</v>
      </c>
      <c r="K16" s="6">
        <f t="shared" si="1"/>
        <v>24.527054578704792</v>
      </c>
      <c r="L16" s="6">
        <f t="shared" si="2"/>
        <v>24.805610741933275</v>
      </c>
      <c r="M16" s="6">
        <f t="shared" si="3"/>
        <v>29.039034215176269</v>
      </c>
    </row>
    <row r="17" spans="1:13">
      <c r="A17" s="5" t="s">
        <v>23</v>
      </c>
      <c r="B17" s="8">
        <v>6800.1</v>
      </c>
      <c r="C17" s="8">
        <v>7744.9</v>
      </c>
      <c r="D17" s="8">
        <v>1984.46</v>
      </c>
      <c r="E17" s="8">
        <v>89.5</v>
      </c>
      <c r="F17" s="8">
        <v>1225.8999999999999</v>
      </c>
      <c r="G17" s="8">
        <v>793.26</v>
      </c>
      <c r="H17" s="8">
        <v>1425.4</v>
      </c>
      <c r="I17" s="8">
        <v>775.8599999999999</v>
      </c>
      <c r="J17" s="9">
        <f t="shared" si="0"/>
        <v>-12.198995467985375</v>
      </c>
      <c r="K17" s="6">
        <f t="shared" si="1"/>
        <v>27.866649019867356</v>
      </c>
      <c r="L17" s="6">
        <f t="shared" si="2"/>
        <v>25.456637124037506</v>
      </c>
      <c r="M17" s="6">
        <f t="shared" si="3"/>
        <v>26.780782635549478</v>
      </c>
    </row>
    <row r="18" spans="1:13">
      <c r="A18" s="5" t="s">
        <v>20</v>
      </c>
      <c r="B18" s="8">
        <v>18271.580000000002</v>
      </c>
      <c r="C18" s="8">
        <v>16383.66</v>
      </c>
      <c r="D18" s="8">
        <v>5453.8200000000006</v>
      </c>
      <c r="E18" s="8">
        <v>78.599999999999994</v>
      </c>
      <c r="F18" s="8">
        <v>3522.52</v>
      </c>
      <c r="G18" s="8">
        <v>1864.67</v>
      </c>
      <c r="H18" s="8">
        <v>3229.92</v>
      </c>
      <c r="I18" s="8">
        <v>1992.65</v>
      </c>
      <c r="J18" s="9">
        <f t="shared" si="0"/>
        <v>11.523188347414449</v>
      </c>
      <c r="K18" s="6">
        <f t="shared" si="1"/>
        <v>29.418473936025237</v>
      </c>
      <c r="L18" s="6">
        <f t="shared" si="2"/>
        <v>27.481556839884657</v>
      </c>
      <c r="M18" s="6">
        <f t="shared" si="3"/>
        <v>31.363023887370449</v>
      </c>
    </row>
    <row r="19" spans="1:13">
      <c r="A19" s="5" t="s">
        <v>25</v>
      </c>
      <c r="B19" s="8">
        <v>5269.96</v>
      </c>
      <c r="C19" s="8">
        <v>5285.45</v>
      </c>
      <c r="D19" s="8">
        <v>1761.04</v>
      </c>
      <c r="E19" s="8">
        <v>29.11</v>
      </c>
      <c r="F19" s="8">
        <v>971.18</v>
      </c>
      <c r="G19" s="8">
        <v>553.15</v>
      </c>
      <c r="H19" s="8">
        <v>570.64</v>
      </c>
      <c r="I19" s="8">
        <v>772.31</v>
      </c>
      <c r="J19" s="9">
        <f t="shared" si="0"/>
        <v>-0.29306870748942437</v>
      </c>
      <c r="K19" s="6">
        <f t="shared" si="1"/>
        <v>32.864196312685486</v>
      </c>
      <c r="L19" s="6">
        <f t="shared" si="2"/>
        <v>27.677462011103131</v>
      </c>
      <c r="M19" s="6">
        <f t="shared" si="3"/>
        <v>30.604027355046341</v>
      </c>
    </row>
    <row r="20" spans="1:13">
      <c r="A20" s="3" t="s">
        <v>18</v>
      </c>
      <c r="B20" s="8">
        <v>2084</v>
      </c>
      <c r="C20" s="8">
        <v>1388</v>
      </c>
      <c r="D20" s="8">
        <v>719</v>
      </c>
      <c r="E20" s="8">
        <v>7</v>
      </c>
      <c r="F20" s="8">
        <v>381</v>
      </c>
      <c r="G20" s="8">
        <v>242</v>
      </c>
      <c r="H20" s="8">
        <v>265</v>
      </c>
      <c r="I20" s="8">
        <v>276</v>
      </c>
      <c r="J20" s="9">
        <f t="shared" si="0"/>
        <v>50.144092219020173</v>
      </c>
      <c r="K20" s="6">
        <f t="shared" si="1"/>
        <v>34.165067178502881</v>
      </c>
      <c r="L20" s="6">
        <f t="shared" si="2"/>
        <v>27.912087912087912</v>
      </c>
      <c r="M20" s="6">
        <f t="shared" si="3"/>
        <v>27.927063339731284</v>
      </c>
    </row>
    <row r="21" spans="1:13">
      <c r="A21" s="3" t="s">
        <v>22</v>
      </c>
      <c r="B21" s="10">
        <v>18399</v>
      </c>
      <c r="C21" s="10">
        <v>15834</v>
      </c>
      <c r="D21" s="10">
        <v>6813</v>
      </c>
      <c r="E21" s="10">
        <v>167</v>
      </c>
      <c r="F21" s="10">
        <v>3274</v>
      </c>
      <c r="G21" s="10">
        <v>1864</v>
      </c>
      <c r="H21" s="10">
        <v>2259</v>
      </c>
      <c r="I21" s="10">
        <v>2229</v>
      </c>
      <c r="J21" s="11">
        <f t="shared" si="0"/>
        <v>16.199317923455855</v>
      </c>
      <c r="K21" s="7">
        <f t="shared" si="1"/>
        <v>36.121528343931736</v>
      </c>
      <c r="L21" s="7">
        <f t="shared" si="2"/>
        <v>28.258242706715002</v>
      </c>
      <c r="M21" s="7">
        <f t="shared" si="3"/>
        <v>28.447198217294417</v>
      </c>
    </row>
    <row r="22" spans="1:13">
      <c r="A22" s="4" t="s">
        <v>32</v>
      </c>
      <c r="B22" s="8">
        <f>SUM(B5:B21)</f>
        <v>169043.91</v>
      </c>
      <c r="C22" s="8">
        <f t="shared" ref="C22:I22" si="4">SUM(C5:C21)</f>
        <v>151952.39000000001</v>
      </c>
      <c r="D22" s="8">
        <f t="shared" si="4"/>
        <v>54598.14</v>
      </c>
      <c r="E22" s="8">
        <f t="shared" si="4"/>
        <v>2272.98</v>
      </c>
      <c r="F22" s="8">
        <f t="shared" si="4"/>
        <v>27161.05</v>
      </c>
      <c r="G22" s="8">
        <f t="shared" si="4"/>
        <v>17978.64</v>
      </c>
      <c r="H22" s="8">
        <f t="shared" si="4"/>
        <v>26116.54</v>
      </c>
      <c r="I22" s="8">
        <f t="shared" si="4"/>
        <v>19317.02</v>
      </c>
      <c r="J22" s="9">
        <f t="shared" ref="J22" si="5">(B22-C22)/C22*100</f>
        <v>11.247944175145905</v>
      </c>
      <c r="K22" s="6">
        <f t="shared" ref="K22" si="6">(D22-E22)/B22*100</f>
        <v>30.953590697233636</v>
      </c>
      <c r="L22" s="6">
        <f t="shared" ref="L22" si="7">F22/(B22-D22)*100</f>
        <v>23.732681426320955</v>
      </c>
      <c r="M22" s="6">
        <f t="shared" ref="M22" si="8">(B22-D22-G22-H22-I22)/B22*100</f>
        <v>30.189534778271508</v>
      </c>
    </row>
  </sheetData>
  <sortState ref="A5:M21">
    <sortCondition ref="L5:L21"/>
  </sortState>
  <mergeCells count="2">
    <mergeCell ref="A2:M2"/>
    <mergeCell ref="L3:M3"/>
  </mergeCells>
  <phoneticPr fontId="2" type="noConversion"/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  <Company>Sky123.Org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cp:lastPrinted>2017-07-25T02:23:32Z</cp:lastPrinted>
  <dcterms:created xsi:type="dcterms:W3CDTF">2017-07-25T01:55:26Z</dcterms:created>
  <dcterms:modified xsi:type="dcterms:W3CDTF">2017-07-25T02:39:03Z</dcterms:modified>
</cp:coreProperties>
</file>