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1535" windowHeight="6645"/>
  </bookViews>
  <sheets>
    <sheet name="Sheet4 (2)" sheetId="5" r:id="rId1"/>
  </sheets>
  <calcPr calcId="124519"/>
</workbook>
</file>

<file path=xl/calcChain.xml><?xml version="1.0" encoding="utf-8"?>
<calcChain xmlns="http://schemas.openxmlformats.org/spreadsheetml/2006/main">
  <c r="H13" i="5"/>
  <c r="N50" l="1"/>
  <c r="X50" l="1"/>
  <c r="W50"/>
  <c r="U50"/>
  <c r="V50" s="1"/>
  <c r="T50"/>
  <c r="R50"/>
  <c r="P50"/>
  <c r="L50"/>
  <c r="J50"/>
  <c r="I50"/>
  <c r="G50"/>
  <c r="F50"/>
  <c r="E50"/>
  <c r="D50"/>
  <c r="C50"/>
  <c r="B50"/>
  <c r="V15"/>
  <c r="V16"/>
  <c r="V17"/>
  <c r="V18"/>
  <c r="V19"/>
  <c r="V20"/>
  <c r="V21"/>
  <c r="V22"/>
  <c r="V23"/>
  <c r="V24"/>
  <c r="V25"/>
  <c r="V26"/>
  <c r="V27"/>
  <c r="V28"/>
  <c r="V29"/>
  <c r="V30"/>
  <c r="V31"/>
  <c r="V32"/>
  <c r="V33"/>
  <c r="V34"/>
  <c r="V35"/>
  <c r="V36"/>
  <c r="V37"/>
  <c r="V38"/>
  <c r="V39"/>
  <c r="V40"/>
  <c r="V41"/>
  <c r="V42"/>
  <c r="V43"/>
  <c r="V44"/>
  <c r="V45"/>
  <c r="V46"/>
  <c r="V47"/>
  <c r="V48"/>
  <c r="V49"/>
  <c r="V14"/>
  <c r="V5"/>
  <c r="V6"/>
  <c r="V7"/>
  <c r="V8"/>
  <c r="V9"/>
  <c r="V10"/>
  <c r="V11"/>
  <c r="V12"/>
  <c r="V4"/>
  <c r="Y50"/>
  <c r="Y5" l="1"/>
  <c r="Y6"/>
  <c r="Y7"/>
  <c r="Y8"/>
  <c r="Y9"/>
  <c r="Y10"/>
  <c r="Y11"/>
  <c r="Y12"/>
  <c r="Y13"/>
  <c r="Y14"/>
  <c r="Y15"/>
  <c r="Y16"/>
  <c r="Y17"/>
  <c r="Y18"/>
  <c r="Y19"/>
  <c r="Y20"/>
  <c r="Y21"/>
  <c r="Y22"/>
  <c r="Y23"/>
  <c r="Y24"/>
  <c r="Y25"/>
  <c r="Y26"/>
  <c r="Y27"/>
  <c r="Y28"/>
  <c r="Y29"/>
  <c r="Y30"/>
  <c r="Y31"/>
  <c r="Y32"/>
  <c r="Y33"/>
  <c r="Y34"/>
  <c r="Y35"/>
  <c r="Y36"/>
  <c r="Y37"/>
  <c r="Y38"/>
  <c r="Y39"/>
  <c r="Y40"/>
  <c r="Y41"/>
  <c r="Y42"/>
  <c r="Y43"/>
  <c r="Y44"/>
  <c r="Y45"/>
  <c r="Y46"/>
  <c r="Y47"/>
  <c r="Y48"/>
  <c r="Y49"/>
  <c r="Y4"/>
  <c r="S5"/>
  <c r="S6"/>
  <c r="S7"/>
  <c r="S8"/>
  <c r="S9"/>
  <c r="S10"/>
  <c r="S11"/>
  <c r="S12"/>
  <c r="S13"/>
  <c r="O50"/>
  <c r="O14"/>
  <c r="O15"/>
  <c r="O16"/>
  <c r="O17"/>
  <c r="O18"/>
  <c r="O19"/>
  <c r="O20"/>
  <c r="O21"/>
  <c r="O22"/>
  <c r="O23"/>
  <c r="O24"/>
  <c r="O25"/>
  <c r="O26"/>
  <c r="O27"/>
  <c r="O28"/>
  <c r="O29"/>
  <c r="O30"/>
  <c r="O31"/>
  <c r="O32"/>
  <c r="O33"/>
  <c r="O34"/>
  <c r="O35"/>
  <c r="O36"/>
  <c r="O37"/>
  <c r="O38"/>
  <c r="O39"/>
  <c r="O40"/>
  <c r="O41"/>
  <c r="O42"/>
  <c r="O43"/>
  <c r="O44"/>
  <c r="O45"/>
  <c r="O46"/>
  <c r="O47"/>
  <c r="O48"/>
  <c r="O49"/>
  <c r="O5"/>
  <c r="O6"/>
  <c r="O7"/>
  <c r="O8"/>
  <c r="O9"/>
  <c r="O10"/>
  <c r="O11"/>
  <c r="O12"/>
  <c r="O13"/>
  <c r="O4"/>
  <c r="K13"/>
  <c r="K50" l="1"/>
  <c r="S14" l="1"/>
  <c r="S15"/>
  <c r="S16"/>
  <c r="S17"/>
  <c r="S18"/>
  <c r="S19"/>
  <c r="S20"/>
  <c r="S21"/>
  <c r="S22"/>
  <c r="S23"/>
  <c r="S24"/>
  <c r="S25"/>
  <c r="S26"/>
  <c r="S27"/>
  <c r="S28"/>
  <c r="S29"/>
  <c r="S30"/>
  <c r="S31"/>
  <c r="S32"/>
  <c r="S33"/>
  <c r="S34"/>
  <c r="S35"/>
  <c r="S36"/>
  <c r="S37"/>
  <c r="S38"/>
  <c r="S39"/>
  <c r="S40"/>
  <c r="S41"/>
  <c r="S42"/>
  <c r="S43"/>
  <c r="S44"/>
  <c r="S45"/>
  <c r="S46"/>
  <c r="S47"/>
  <c r="S48"/>
  <c r="S49"/>
  <c r="S4"/>
  <c r="Q5"/>
  <c r="Q6"/>
  <c r="Q7"/>
  <c r="Q8"/>
  <c r="Q9"/>
  <c r="Q10"/>
  <c r="Q11"/>
  <c r="Q12"/>
  <c r="Q14"/>
  <c r="Q15"/>
  <c r="Q16"/>
  <c r="Q17"/>
  <c r="Q18"/>
  <c r="Q19"/>
  <c r="Q20"/>
  <c r="Q21"/>
  <c r="Q22"/>
  <c r="Q23"/>
  <c r="Q24"/>
  <c r="Q25"/>
  <c r="Q26"/>
  <c r="Q27"/>
  <c r="Q28"/>
  <c r="Q29"/>
  <c r="Q30"/>
  <c r="Q31"/>
  <c r="Q32"/>
  <c r="Q33"/>
  <c r="Q34"/>
  <c r="Q35"/>
  <c r="Q36"/>
  <c r="Q37"/>
  <c r="Q38"/>
  <c r="Q39"/>
  <c r="Q40"/>
  <c r="Q41"/>
  <c r="Q42"/>
  <c r="Q43"/>
  <c r="Q44"/>
  <c r="Q45"/>
  <c r="Q46"/>
  <c r="Q47"/>
  <c r="Q48"/>
  <c r="Q49"/>
  <c r="Q4"/>
  <c r="K5"/>
  <c r="K6"/>
  <c r="K7"/>
  <c r="K8"/>
  <c r="K9"/>
  <c r="K10"/>
  <c r="K11"/>
  <c r="K12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4"/>
  <c r="H5"/>
  <c r="H6"/>
  <c r="H7"/>
  <c r="H8"/>
  <c r="H9"/>
  <c r="H10"/>
  <c r="H11"/>
  <c r="H12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4"/>
  <c r="M50" l="1"/>
  <c r="S50"/>
  <c r="Q50"/>
  <c r="H50"/>
</calcChain>
</file>

<file path=xl/sharedStrings.xml><?xml version="1.0" encoding="utf-8"?>
<sst xmlns="http://schemas.openxmlformats.org/spreadsheetml/2006/main" count="79" uniqueCount="79">
  <si>
    <t>单位名称</t>
  </si>
  <si>
    <t>合计</t>
    <phoneticPr fontId="4" type="noConversion"/>
  </si>
  <si>
    <t>河北省眼科医院</t>
    <phoneticPr fontId="2" type="noConversion"/>
  </si>
  <si>
    <t>邢台市第一医院</t>
    <phoneticPr fontId="2" type="noConversion"/>
  </si>
  <si>
    <t>邢台市第二医院</t>
    <phoneticPr fontId="2" type="noConversion"/>
  </si>
  <si>
    <t>邢台市第三医院</t>
    <phoneticPr fontId="2" type="noConversion"/>
  </si>
  <si>
    <t>邢台市第五医院</t>
    <phoneticPr fontId="2" type="noConversion"/>
  </si>
  <si>
    <t>邢台市中医医院</t>
    <phoneticPr fontId="2" type="noConversion"/>
  </si>
  <si>
    <t>邢台市第七医院</t>
    <phoneticPr fontId="2" type="noConversion"/>
  </si>
  <si>
    <t>邢台市桥东区医院</t>
    <phoneticPr fontId="2" type="noConversion"/>
  </si>
  <si>
    <t>邢台县中医院</t>
    <phoneticPr fontId="2" type="noConversion"/>
  </si>
  <si>
    <t>邢台县中心医院</t>
    <phoneticPr fontId="2" type="noConversion"/>
  </si>
  <si>
    <t>邢台县医院</t>
    <phoneticPr fontId="2" type="noConversion"/>
  </si>
  <si>
    <t>临城县中医医院</t>
    <phoneticPr fontId="2" type="noConversion"/>
  </si>
  <si>
    <t>临城县人民医院</t>
    <phoneticPr fontId="2" type="noConversion"/>
  </si>
  <si>
    <t>内丘中医院</t>
    <phoneticPr fontId="2" type="noConversion"/>
  </si>
  <si>
    <t>柏乡县中心医院</t>
    <phoneticPr fontId="2" type="noConversion"/>
  </si>
  <si>
    <t>隆尧县医院</t>
    <phoneticPr fontId="2" type="noConversion"/>
  </si>
  <si>
    <t>隆尧县中西医结合医院</t>
    <phoneticPr fontId="2" type="noConversion"/>
  </si>
  <si>
    <t>任县中医院</t>
    <phoneticPr fontId="2" type="noConversion"/>
  </si>
  <si>
    <t>任县县医院</t>
    <phoneticPr fontId="2" type="noConversion"/>
  </si>
  <si>
    <t>宁晋县医院</t>
    <phoneticPr fontId="2" type="noConversion"/>
  </si>
  <si>
    <t>宁晋县中西医结合医院</t>
    <phoneticPr fontId="2" type="noConversion"/>
  </si>
  <si>
    <t>巨鹿县医院</t>
    <phoneticPr fontId="2" type="noConversion"/>
  </si>
  <si>
    <t>巨鹿县中医院</t>
    <phoneticPr fontId="2" type="noConversion"/>
  </si>
  <si>
    <t>新河县中医医院</t>
    <phoneticPr fontId="2" type="noConversion"/>
  </si>
  <si>
    <t>新河县人民医院</t>
    <phoneticPr fontId="2" type="noConversion"/>
  </si>
  <si>
    <t>广宗县医院</t>
    <phoneticPr fontId="2" type="noConversion"/>
  </si>
  <si>
    <t>广宗县中医院</t>
    <phoneticPr fontId="2" type="noConversion"/>
  </si>
  <si>
    <t>平乡县人民医院</t>
    <phoneticPr fontId="2" type="noConversion"/>
  </si>
  <si>
    <t>平乡县中医院</t>
    <phoneticPr fontId="2" type="noConversion"/>
  </si>
  <si>
    <t>平乡县中西医结合医院</t>
    <phoneticPr fontId="2" type="noConversion"/>
  </si>
  <si>
    <t>威县中医院</t>
    <phoneticPr fontId="2" type="noConversion"/>
  </si>
  <si>
    <t>威县人民医院</t>
    <phoneticPr fontId="2" type="noConversion"/>
  </si>
  <si>
    <t>清河县人民医院</t>
    <phoneticPr fontId="2" type="noConversion"/>
  </si>
  <si>
    <t>清河县中医院</t>
    <phoneticPr fontId="2" type="noConversion"/>
  </si>
  <si>
    <t>清河县中心医院</t>
    <phoneticPr fontId="2" type="noConversion"/>
  </si>
  <si>
    <t>临西县第二人民医院</t>
    <phoneticPr fontId="2" type="noConversion"/>
  </si>
  <si>
    <t>临西县人民医院</t>
    <phoneticPr fontId="2" type="noConversion"/>
  </si>
  <si>
    <t>临西县中医院</t>
    <phoneticPr fontId="2" type="noConversion"/>
  </si>
  <si>
    <t>南宫市人民医院</t>
    <phoneticPr fontId="2" type="noConversion"/>
  </si>
  <si>
    <t>南宫市中医院</t>
    <phoneticPr fontId="2" type="noConversion"/>
  </si>
  <si>
    <t>沙河市人民医院</t>
    <phoneticPr fontId="2" type="noConversion"/>
  </si>
  <si>
    <t>沙河市中医院</t>
    <phoneticPr fontId="2" type="noConversion"/>
  </si>
  <si>
    <t>2017年药品收入</t>
    <phoneticPr fontId="2" type="noConversion"/>
  </si>
  <si>
    <t>邢台市人民医院</t>
    <phoneticPr fontId="2" type="noConversion"/>
  </si>
  <si>
    <t>医疗收入数据</t>
    <phoneticPr fontId="2" type="noConversion"/>
  </si>
  <si>
    <t>业务收入</t>
    <phoneticPr fontId="2" type="noConversion"/>
  </si>
  <si>
    <t>药品数据</t>
    <phoneticPr fontId="2" type="noConversion"/>
  </si>
  <si>
    <t>百元耗材</t>
    <phoneticPr fontId="2" type="noConversion"/>
  </si>
  <si>
    <t>医疗服务收入数据</t>
    <phoneticPr fontId="2" type="noConversion"/>
  </si>
  <si>
    <t>内丘县人民医院</t>
    <phoneticPr fontId="2" type="noConversion"/>
  </si>
  <si>
    <t>南和县人民医院</t>
    <phoneticPr fontId="2" type="noConversion"/>
  </si>
  <si>
    <t>2017年     中草药收入</t>
    <phoneticPr fontId="2" type="noConversion"/>
  </si>
  <si>
    <t>2016年        卫生材料费</t>
    <phoneticPr fontId="4" type="noConversion"/>
  </si>
  <si>
    <t>2017年        医疗服务收入</t>
    <phoneticPr fontId="2" type="noConversion"/>
  </si>
  <si>
    <t>人员支出数据</t>
    <phoneticPr fontId="2" type="noConversion"/>
  </si>
  <si>
    <t>2016年业务支出</t>
    <phoneticPr fontId="2" type="noConversion"/>
  </si>
  <si>
    <t>2016年人员支出</t>
    <phoneticPr fontId="2" type="noConversion"/>
  </si>
  <si>
    <t>2016年公立医院人员支出占比</t>
    <phoneticPr fontId="2" type="noConversion"/>
  </si>
  <si>
    <t>2017年业务支出</t>
    <phoneticPr fontId="2" type="noConversion"/>
  </si>
  <si>
    <t>2017年人员支出</t>
    <phoneticPr fontId="2" type="noConversion"/>
  </si>
  <si>
    <t>2017年公立医院人员支出占比</t>
    <phoneticPr fontId="2" type="noConversion"/>
  </si>
  <si>
    <t>2016年       中草药收入</t>
    <phoneticPr fontId="4" type="noConversion"/>
  </si>
  <si>
    <t>2016年         药品收入</t>
    <phoneticPr fontId="4" type="noConversion"/>
  </si>
  <si>
    <t>2017年         业务收入</t>
    <phoneticPr fontId="2" type="noConversion"/>
  </si>
  <si>
    <t>2016年         业务收入</t>
    <phoneticPr fontId="2" type="noConversion"/>
  </si>
  <si>
    <t>2017年          医疗总收入</t>
    <phoneticPr fontId="4" type="noConversion"/>
  </si>
  <si>
    <t>2016年           医疗总收入</t>
    <phoneticPr fontId="4" type="noConversion"/>
  </si>
  <si>
    <t>2017年         卫生材料费</t>
    <phoneticPr fontId="4" type="noConversion"/>
  </si>
  <si>
    <t>2016年          医疗服务收入</t>
    <phoneticPr fontId="2" type="noConversion"/>
  </si>
  <si>
    <t>2016年药占比</t>
    <phoneticPr fontId="2" type="noConversion"/>
  </si>
  <si>
    <t>2017年药占比</t>
    <phoneticPr fontId="4" type="noConversion"/>
  </si>
  <si>
    <t>2016年百元耗材</t>
    <phoneticPr fontId="4" type="noConversion"/>
  </si>
  <si>
    <t>2017年百元耗材</t>
    <phoneticPr fontId="2" type="noConversion"/>
  </si>
  <si>
    <t>2016年医疗服务收入占比</t>
    <phoneticPr fontId="4" type="noConversion"/>
  </si>
  <si>
    <t>2017年医疗服务收入占比</t>
    <phoneticPr fontId="4" type="noConversion"/>
  </si>
  <si>
    <t>邢台市精神病医院</t>
    <phoneticPr fontId="2" type="noConversion"/>
  </si>
  <si>
    <t>2017年度财务数据</t>
    <phoneticPr fontId="4" type="noConversion"/>
  </si>
</sst>
</file>

<file path=xl/styles.xml><?xml version="1.0" encoding="utf-8"?>
<styleSheet xmlns="http://schemas.openxmlformats.org/spreadsheetml/2006/main">
  <numFmts count="4">
    <numFmt numFmtId="176" formatCode="0_);[Red]\(0\)"/>
    <numFmt numFmtId="177" formatCode="0.00_);[Red]\(0.00\)"/>
    <numFmt numFmtId="178" formatCode="0.0%"/>
    <numFmt numFmtId="179" formatCode="0.00_ "/>
  </numFmts>
  <fonts count="14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name val="宋体"/>
      <family val="3"/>
      <charset val="134"/>
      <scheme val="minor"/>
    </font>
    <font>
      <sz val="9"/>
      <name val="Arial"/>
      <family val="2"/>
      <charset val="134"/>
    </font>
    <font>
      <b/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color theme="1"/>
      <name val="宋体"/>
      <family val="2"/>
      <scheme val="minor"/>
    </font>
    <font>
      <sz val="9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b/>
      <sz val="12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176" fontId="0" fillId="0" borderId="0" xfId="0" applyNumberFormat="1" applyAlignment="1">
      <alignment horizontal="left"/>
    </xf>
    <xf numFmtId="176" fontId="2" fillId="0" borderId="0" xfId="0" applyNumberFormat="1" applyFont="1" applyAlignment="1">
      <alignment horizontal="left" vertical="center"/>
    </xf>
    <xf numFmtId="176" fontId="6" fillId="0" borderId="0" xfId="0" applyNumberFormat="1" applyFont="1" applyAlignment="1">
      <alignment horizontal="left"/>
    </xf>
    <xf numFmtId="176" fontId="7" fillId="0" borderId="0" xfId="0" applyNumberFormat="1" applyFont="1" applyAlignment="1">
      <alignment horizontal="left"/>
    </xf>
    <xf numFmtId="177" fontId="7" fillId="0" borderId="0" xfId="0" applyNumberFormat="1" applyFont="1" applyAlignment="1">
      <alignment horizontal="left"/>
    </xf>
    <xf numFmtId="176" fontId="5" fillId="0" borderId="5" xfId="0" applyNumberFormat="1" applyFont="1" applyFill="1" applyBorder="1" applyAlignment="1" applyProtection="1">
      <alignment horizontal="center" vertical="center" wrapText="1"/>
    </xf>
    <xf numFmtId="176" fontId="5" fillId="0" borderId="1" xfId="0" applyNumberFormat="1" applyFont="1" applyFill="1" applyBorder="1" applyAlignment="1" applyProtection="1">
      <alignment horizontal="center" vertical="center" wrapText="1"/>
    </xf>
    <xf numFmtId="177" fontId="5" fillId="0" borderId="1" xfId="0" applyNumberFormat="1" applyFont="1" applyFill="1" applyBorder="1" applyAlignment="1" applyProtection="1">
      <alignment horizontal="center" vertical="center" wrapText="1"/>
    </xf>
    <xf numFmtId="176" fontId="5" fillId="0" borderId="0" xfId="0" applyNumberFormat="1" applyFont="1" applyAlignment="1">
      <alignment horizontal="center" vertical="center" wrapText="1"/>
    </xf>
    <xf numFmtId="176" fontId="3" fillId="0" borderId="13" xfId="0" applyNumberFormat="1" applyFont="1" applyBorder="1" applyAlignment="1">
      <alignment horizontal="center" vertical="center"/>
    </xf>
    <xf numFmtId="176" fontId="5" fillId="0" borderId="14" xfId="0" applyNumberFormat="1" applyFont="1" applyFill="1" applyBorder="1" applyAlignment="1" applyProtection="1">
      <alignment horizontal="center" vertical="center" wrapText="1"/>
    </xf>
    <xf numFmtId="176" fontId="2" fillId="0" borderId="14" xfId="0" applyNumberFormat="1" applyFont="1" applyFill="1" applyBorder="1" applyAlignment="1" applyProtection="1">
      <alignment horizontal="left" vertical="center" wrapText="1"/>
    </xf>
    <xf numFmtId="176" fontId="5" fillId="0" borderId="15" xfId="0" applyNumberFormat="1" applyFont="1" applyFill="1" applyBorder="1" applyAlignment="1" applyProtection="1">
      <alignment horizontal="center" vertical="center" wrapText="1"/>
    </xf>
    <xf numFmtId="176" fontId="5" fillId="0" borderId="16" xfId="0" applyNumberFormat="1" applyFont="1" applyFill="1" applyBorder="1" applyAlignment="1" applyProtection="1">
      <alignment horizontal="center" vertical="center" wrapText="1"/>
    </xf>
    <xf numFmtId="176" fontId="5" fillId="0" borderId="2" xfId="0" applyNumberFormat="1" applyFont="1" applyFill="1" applyBorder="1" applyAlignment="1" applyProtection="1">
      <alignment horizontal="center" vertical="center" wrapText="1"/>
    </xf>
    <xf numFmtId="176" fontId="5" fillId="0" borderId="4" xfId="0" applyNumberFormat="1" applyFont="1" applyFill="1" applyBorder="1" applyAlignment="1" applyProtection="1">
      <alignment horizontal="center" vertical="center" wrapText="1"/>
    </xf>
    <xf numFmtId="177" fontId="2" fillId="0" borderId="5" xfId="0" applyNumberFormat="1" applyFont="1" applyFill="1" applyBorder="1" applyAlignment="1" applyProtection="1">
      <alignment horizontal="right" vertical="center"/>
    </xf>
    <xf numFmtId="2" fontId="8" fillId="0" borderId="6" xfId="1" applyNumberFormat="1" applyFont="1" applyBorder="1" applyAlignment="1">
      <alignment horizontal="right" vertical="center"/>
    </xf>
    <xf numFmtId="177" fontId="6" fillId="0" borderId="15" xfId="1" applyNumberFormat="1" applyFont="1" applyBorder="1" applyAlignment="1">
      <alignment horizontal="right" vertical="center"/>
    </xf>
    <xf numFmtId="177" fontId="6" fillId="0" borderId="16" xfId="1" applyNumberFormat="1" applyFont="1" applyBorder="1" applyAlignment="1">
      <alignment horizontal="right" vertical="center"/>
    </xf>
    <xf numFmtId="177" fontId="6" fillId="0" borderId="5" xfId="1" applyNumberFormat="1" applyFont="1" applyBorder="1" applyAlignment="1">
      <alignment horizontal="right" vertical="center"/>
    </xf>
    <xf numFmtId="177" fontId="6" fillId="0" borderId="1" xfId="1" applyNumberFormat="1" applyFont="1" applyBorder="1" applyAlignment="1">
      <alignment horizontal="right" vertical="center"/>
    </xf>
    <xf numFmtId="177" fontId="2" fillId="0" borderId="15" xfId="1" applyNumberFormat="1" applyFont="1" applyBorder="1" applyAlignment="1">
      <alignment horizontal="right" vertical="center"/>
    </xf>
    <xf numFmtId="177" fontId="2" fillId="0" borderId="1" xfId="1" applyNumberFormat="1" applyFont="1" applyBorder="1" applyAlignment="1">
      <alignment horizontal="right" vertical="center"/>
    </xf>
    <xf numFmtId="177" fontId="2" fillId="0" borderId="5" xfId="1" applyNumberFormat="1" applyFont="1" applyBorder="1" applyAlignment="1">
      <alignment horizontal="right" vertical="center"/>
    </xf>
    <xf numFmtId="178" fontId="9" fillId="0" borderId="1" xfId="1" applyNumberFormat="1" applyFont="1" applyBorder="1" applyAlignment="1">
      <alignment horizontal="right" vertical="center"/>
    </xf>
    <xf numFmtId="176" fontId="10" fillId="0" borderId="0" xfId="0" applyNumberFormat="1" applyFont="1" applyAlignment="1">
      <alignment horizontal="left"/>
    </xf>
    <xf numFmtId="178" fontId="9" fillId="0" borderId="6" xfId="1" applyNumberFormat="1" applyFont="1" applyBorder="1" applyAlignment="1">
      <alignment horizontal="right" vertical="center"/>
    </xf>
    <xf numFmtId="177" fontId="9" fillId="0" borderId="1" xfId="1" applyNumberFormat="1" applyFont="1" applyBorder="1" applyAlignment="1">
      <alignment horizontal="right" vertical="center"/>
    </xf>
    <xf numFmtId="177" fontId="9" fillId="0" borderId="16" xfId="1" applyNumberFormat="1" applyFont="1" applyBorder="1" applyAlignment="1">
      <alignment horizontal="right" vertical="center"/>
    </xf>
    <xf numFmtId="176" fontId="11" fillId="0" borderId="0" xfId="0" applyNumberFormat="1" applyFont="1" applyAlignment="1">
      <alignment horizontal="left"/>
    </xf>
    <xf numFmtId="10" fontId="9" fillId="0" borderId="6" xfId="0" applyNumberFormat="1" applyFont="1" applyBorder="1" applyAlignment="1">
      <alignment horizontal="right" vertical="center"/>
    </xf>
    <xf numFmtId="178" fontId="9" fillId="0" borderId="1" xfId="0" applyNumberFormat="1" applyFont="1" applyBorder="1" applyAlignment="1">
      <alignment horizontal="right" vertical="center"/>
    </xf>
    <xf numFmtId="178" fontId="9" fillId="0" borderId="6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center" vertical="center"/>
    </xf>
    <xf numFmtId="179" fontId="9" fillId="0" borderId="5" xfId="0" applyNumberFormat="1" applyFont="1" applyBorder="1" applyAlignment="1">
      <alignment horizontal="right" vertical="center"/>
    </xf>
    <xf numFmtId="179" fontId="9" fillId="0" borderId="1" xfId="0" applyNumberFormat="1" applyFont="1" applyBorder="1" applyAlignment="1">
      <alignment horizontal="right" vertical="center"/>
    </xf>
    <xf numFmtId="176" fontId="5" fillId="0" borderId="2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179" fontId="2" fillId="0" borderId="5" xfId="0" applyNumberFormat="1" applyFont="1" applyBorder="1" applyAlignment="1">
      <alignment horizontal="right" vertical="center"/>
    </xf>
    <xf numFmtId="179" fontId="2" fillId="0" borderId="1" xfId="0" applyNumberFormat="1" applyFont="1" applyBorder="1" applyAlignment="1">
      <alignment horizontal="right" vertical="center"/>
    </xf>
    <xf numFmtId="10" fontId="2" fillId="0" borderId="6" xfId="0" applyNumberFormat="1" applyFont="1" applyBorder="1" applyAlignment="1">
      <alignment horizontal="right" vertical="center"/>
    </xf>
    <xf numFmtId="176" fontId="9" fillId="0" borderId="14" xfId="0" applyNumberFormat="1" applyFont="1" applyFill="1" applyBorder="1" applyAlignment="1" applyProtection="1">
      <alignment horizontal="left" vertical="center" wrapText="1"/>
    </xf>
    <xf numFmtId="177" fontId="9" fillId="0" borderId="5" xfId="0" applyNumberFormat="1" applyFont="1" applyFill="1" applyBorder="1" applyAlignment="1" applyProtection="1">
      <alignment horizontal="right" vertical="center"/>
    </xf>
    <xf numFmtId="177" fontId="9" fillId="0" borderId="15" xfId="1" applyNumberFormat="1" applyFont="1" applyBorder="1" applyAlignment="1">
      <alignment horizontal="right" vertical="center"/>
    </xf>
    <xf numFmtId="177" fontId="9" fillId="0" borderId="5" xfId="1" applyNumberFormat="1" applyFont="1" applyBorder="1" applyAlignment="1">
      <alignment horizontal="right" vertical="center"/>
    </xf>
    <xf numFmtId="176" fontId="9" fillId="0" borderId="0" xfId="0" applyNumberFormat="1" applyFont="1" applyAlignment="1">
      <alignment horizontal="left"/>
    </xf>
    <xf numFmtId="177" fontId="5" fillId="0" borderId="8" xfId="0" applyNumberFormat="1" applyFont="1" applyBorder="1" applyAlignment="1">
      <alignment horizontal="right" vertical="center"/>
    </xf>
    <xf numFmtId="179" fontId="5" fillId="0" borderId="8" xfId="0" applyNumberFormat="1" applyFont="1" applyBorder="1" applyAlignment="1">
      <alignment horizontal="right" vertical="center"/>
    </xf>
    <xf numFmtId="10" fontId="5" fillId="0" borderId="8" xfId="0" applyNumberFormat="1" applyFont="1" applyBorder="1" applyAlignment="1">
      <alignment horizontal="right" vertical="center"/>
    </xf>
    <xf numFmtId="10" fontId="5" fillId="0" borderId="9" xfId="0" applyNumberFormat="1" applyFont="1" applyBorder="1" applyAlignment="1">
      <alignment horizontal="right" vertical="center"/>
    </xf>
    <xf numFmtId="176" fontId="5" fillId="0" borderId="7" xfId="0" applyNumberFormat="1" applyFont="1" applyBorder="1" applyAlignment="1">
      <alignment horizontal="right" vertical="center" wrapText="1"/>
    </xf>
    <xf numFmtId="177" fontId="13" fillId="0" borderId="8" xfId="0" applyNumberFormat="1" applyFont="1" applyBorder="1" applyAlignment="1">
      <alignment horizontal="right" vertical="center"/>
    </xf>
    <xf numFmtId="177" fontId="5" fillId="0" borderId="8" xfId="1" applyNumberFormat="1" applyFont="1" applyBorder="1" applyAlignment="1">
      <alignment horizontal="right" vertical="center"/>
    </xf>
    <xf numFmtId="176" fontId="13" fillId="0" borderId="0" xfId="0" applyNumberFormat="1" applyFont="1" applyBorder="1" applyAlignment="1">
      <alignment horizontal="right" vertical="center"/>
    </xf>
    <xf numFmtId="178" fontId="2" fillId="0" borderId="1" xfId="1" applyNumberFormat="1" applyFont="1" applyBorder="1" applyAlignment="1">
      <alignment horizontal="right" vertical="center"/>
    </xf>
    <xf numFmtId="178" fontId="5" fillId="0" borderId="8" xfId="1" applyNumberFormat="1" applyFont="1" applyBorder="1" applyAlignment="1">
      <alignment horizontal="right" vertical="center"/>
    </xf>
    <xf numFmtId="177" fontId="5" fillId="0" borderId="6" xfId="0" applyNumberFormat="1" applyFont="1" applyFill="1" applyBorder="1" applyAlignment="1" applyProtection="1">
      <alignment horizontal="center" vertical="center" wrapText="1"/>
    </xf>
    <xf numFmtId="178" fontId="2" fillId="0" borderId="6" xfId="1" applyNumberFormat="1" applyFont="1" applyBorder="1" applyAlignment="1">
      <alignment horizontal="right" vertical="center"/>
    </xf>
    <xf numFmtId="177" fontId="2" fillId="0" borderId="16" xfId="1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right" vertical="center"/>
    </xf>
    <xf numFmtId="178" fontId="5" fillId="0" borderId="8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center" vertical="center" wrapText="1"/>
    </xf>
    <xf numFmtId="178" fontId="2" fillId="0" borderId="6" xfId="0" applyNumberFormat="1" applyFont="1" applyBorder="1" applyAlignment="1">
      <alignment horizontal="right" vertical="center"/>
    </xf>
    <xf numFmtId="176" fontId="12" fillId="0" borderId="17" xfId="0" applyNumberFormat="1" applyFont="1" applyBorder="1" applyAlignment="1">
      <alignment horizontal="center" vertical="center"/>
    </xf>
    <xf numFmtId="176" fontId="12" fillId="0" borderId="19" xfId="0" applyNumberFormat="1" applyFont="1" applyBorder="1" applyAlignment="1">
      <alignment horizontal="center" vertical="center"/>
    </xf>
    <xf numFmtId="176" fontId="12" fillId="0" borderId="18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176" fontId="3" fillId="0" borderId="17" xfId="0" applyNumberFormat="1" applyFont="1" applyBorder="1" applyAlignment="1">
      <alignment horizontal="center" vertical="center"/>
    </xf>
    <xf numFmtId="176" fontId="3" fillId="0" borderId="18" xfId="0" applyNumberFormat="1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</cellXfs>
  <cellStyles count="2">
    <cellStyle name="Normal" xfId="1"/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50"/>
  <sheetViews>
    <sheetView tabSelected="1" topLeftCell="A37" workbookViewId="0">
      <selection activeCell="O15" sqref="O15"/>
    </sheetView>
  </sheetViews>
  <sheetFormatPr defaultRowHeight="13.5"/>
  <cols>
    <col min="1" max="1" width="16.25" style="2" customWidth="1"/>
    <col min="2" max="2" width="15" style="2" customWidth="1"/>
    <col min="3" max="3" width="14.375" style="1" customWidth="1"/>
    <col min="4" max="4" width="13.875" style="1" customWidth="1"/>
    <col min="5" max="6" width="14.625" style="1" customWidth="1"/>
    <col min="7" max="7" width="12.625" style="1" customWidth="1"/>
    <col min="8" max="8" width="6.25" style="4" customWidth="1"/>
    <col min="9" max="9" width="14.25" style="1" customWidth="1"/>
    <col min="10" max="10" width="11.125" style="1" customWidth="1"/>
    <col min="11" max="11" width="6.125" style="5" customWidth="1"/>
    <col min="12" max="12" width="13.75" style="4" customWidth="1"/>
    <col min="13" max="13" width="6" style="4" customWidth="1"/>
    <col min="14" max="14" width="13.75" style="4" customWidth="1"/>
    <col min="15" max="15" width="7.125" style="4" customWidth="1"/>
    <col min="16" max="16" width="14.25" style="4" customWidth="1"/>
    <col min="17" max="17" width="7.375" style="4" customWidth="1"/>
    <col min="18" max="18" width="14.25" style="4" customWidth="1"/>
    <col min="19" max="19" width="7.5" style="4" customWidth="1"/>
    <col min="20" max="20" width="14.75" style="27" customWidth="1"/>
    <col min="21" max="21" width="14.5" style="27" customWidth="1"/>
    <col min="22" max="22" width="10" style="31" customWidth="1"/>
    <col min="23" max="23" width="16.625" style="31" customWidth="1"/>
    <col min="24" max="24" width="16" style="31" customWidth="1"/>
    <col min="25" max="25" width="9.375" style="31" customWidth="1"/>
    <col min="26" max="26" width="9" style="1" customWidth="1"/>
    <col min="27" max="16384" width="9" style="1"/>
  </cols>
  <sheetData>
    <row r="1" spans="1:25" ht="30.75" customHeight="1" thickBot="1">
      <c r="A1" s="75" t="s">
        <v>78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35"/>
      <c r="U1" s="35"/>
    </row>
    <row r="2" spans="1:25" ht="24.75" customHeight="1" thickBot="1">
      <c r="A2" s="10"/>
      <c r="B2" s="76" t="s">
        <v>46</v>
      </c>
      <c r="C2" s="77"/>
      <c r="D2" s="78" t="s">
        <v>47</v>
      </c>
      <c r="E2" s="78"/>
      <c r="F2" s="70" t="s">
        <v>48</v>
      </c>
      <c r="G2" s="71"/>
      <c r="H2" s="71"/>
      <c r="I2" s="71"/>
      <c r="J2" s="71"/>
      <c r="K2" s="72"/>
      <c r="L2" s="73" t="s">
        <v>49</v>
      </c>
      <c r="M2" s="71"/>
      <c r="N2" s="71"/>
      <c r="O2" s="74"/>
      <c r="P2" s="70" t="s">
        <v>50</v>
      </c>
      <c r="Q2" s="71"/>
      <c r="R2" s="71"/>
      <c r="S2" s="72"/>
      <c r="T2" s="67" t="s">
        <v>56</v>
      </c>
      <c r="U2" s="68"/>
      <c r="V2" s="68"/>
      <c r="W2" s="68"/>
      <c r="X2" s="68"/>
      <c r="Y2" s="69"/>
    </row>
    <row r="3" spans="1:25" s="9" customFormat="1" ht="62.25" customHeight="1">
      <c r="A3" s="11" t="s">
        <v>0</v>
      </c>
      <c r="B3" s="15" t="s">
        <v>68</v>
      </c>
      <c r="C3" s="16" t="s">
        <v>67</v>
      </c>
      <c r="D3" s="13" t="s">
        <v>66</v>
      </c>
      <c r="E3" s="14" t="s">
        <v>65</v>
      </c>
      <c r="F3" s="6" t="s">
        <v>64</v>
      </c>
      <c r="G3" s="7" t="s">
        <v>63</v>
      </c>
      <c r="H3" s="7" t="s">
        <v>71</v>
      </c>
      <c r="I3" s="7" t="s">
        <v>44</v>
      </c>
      <c r="J3" s="8" t="s">
        <v>53</v>
      </c>
      <c r="K3" s="59" t="s">
        <v>72</v>
      </c>
      <c r="L3" s="13" t="s">
        <v>54</v>
      </c>
      <c r="M3" s="7" t="s">
        <v>73</v>
      </c>
      <c r="N3" s="7" t="s">
        <v>69</v>
      </c>
      <c r="O3" s="14" t="s">
        <v>74</v>
      </c>
      <c r="P3" s="6" t="s">
        <v>70</v>
      </c>
      <c r="Q3" s="62" t="s">
        <v>75</v>
      </c>
      <c r="R3" s="7" t="s">
        <v>55</v>
      </c>
      <c r="S3" s="65" t="s">
        <v>76</v>
      </c>
      <c r="T3" s="38" t="s">
        <v>57</v>
      </c>
      <c r="U3" s="39" t="s">
        <v>58</v>
      </c>
      <c r="V3" s="40" t="s">
        <v>59</v>
      </c>
      <c r="W3" s="38" t="s">
        <v>60</v>
      </c>
      <c r="X3" s="39" t="s">
        <v>61</v>
      </c>
      <c r="Y3" s="40" t="s">
        <v>62</v>
      </c>
    </row>
    <row r="4" spans="1:25" s="3" customFormat="1" ht="16.5" customHeight="1">
      <c r="A4" s="12" t="s">
        <v>45</v>
      </c>
      <c r="B4" s="17">
        <v>1337873069.2</v>
      </c>
      <c r="C4" s="18">
        <v>1492672417.8699999</v>
      </c>
      <c r="D4" s="19">
        <v>1352816556.49</v>
      </c>
      <c r="E4" s="20">
        <v>1506466180.3699999</v>
      </c>
      <c r="F4" s="21">
        <v>500030439.71000004</v>
      </c>
      <c r="G4" s="22">
        <v>10091599.279999999</v>
      </c>
      <c r="H4" s="57">
        <f>(F4-G4)/B4</f>
        <v>0.3662072671236038</v>
      </c>
      <c r="I4" s="22">
        <v>487934345.30000001</v>
      </c>
      <c r="J4" s="22">
        <v>11602165.789999999</v>
      </c>
      <c r="K4" s="60">
        <f>(I4-J4)/C4</f>
        <v>0.31911367411056751</v>
      </c>
      <c r="L4" s="23">
        <v>300440096.54000002</v>
      </c>
      <c r="M4" s="24">
        <v>35.86</v>
      </c>
      <c r="N4" s="24">
        <v>348503642.85000002</v>
      </c>
      <c r="O4" s="61">
        <f>N4/(C4-I4)*100</f>
        <v>34.686019407881034</v>
      </c>
      <c r="P4" s="25">
        <v>269557399.93999994</v>
      </c>
      <c r="Q4" s="63">
        <f>P4/D4</f>
        <v>0.19925643181023006</v>
      </c>
      <c r="R4" s="24">
        <v>350753777.7699998</v>
      </c>
      <c r="S4" s="66">
        <f>R4/E4</f>
        <v>0.23283216200967216</v>
      </c>
      <c r="T4" s="41">
        <v>1134612002.3</v>
      </c>
      <c r="U4" s="42">
        <v>235491172.99000001</v>
      </c>
      <c r="V4" s="43">
        <f>U4/T4</f>
        <v>0.20755216101418816</v>
      </c>
      <c r="W4" s="41">
        <v>1244866090.4200001</v>
      </c>
      <c r="X4" s="42">
        <v>267104528.19999999</v>
      </c>
      <c r="Y4" s="43">
        <f>X4/W4</f>
        <v>0.21456486786452889</v>
      </c>
    </row>
    <row r="5" spans="1:25" s="3" customFormat="1" ht="16.5" customHeight="1">
      <c r="A5" s="12" t="s">
        <v>2</v>
      </c>
      <c r="B5" s="17">
        <v>381339601.55000001</v>
      </c>
      <c r="C5" s="18">
        <v>418148686.75999999</v>
      </c>
      <c r="D5" s="19">
        <v>387165253.92000002</v>
      </c>
      <c r="E5" s="20">
        <v>421949251.44999999</v>
      </c>
      <c r="F5" s="21">
        <v>81750908.920000002</v>
      </c>
      <c r="G5" s="22">
        <v>495532.24</v>
      </c>
      <c r="H5" s="57">
        <f t="shared" ref="H5:H50" si="0">(F5-G5)/B5</f>
        <v>0.21307877899312816</v>
      </c>
      <c r="I5" s="22">
        <v>75321489.629999995</v>
      </c>
      <c r="J5" s="22">
        <v>480553.64</v>
      </c>
      <c r="K5" s="60">
        <f t="shared" ref="K5:K50" si="1">(I5-J5)/C5</f>
        <v>0.17898163586235435</v>
      </c>
      <c r="L5" s="23">
        <v>64295268.130000003</v>
      </c>
      <c r="M5" s="24">
        <v>21.46</v>
      </c>
      <c r="N5" s="24">
        <v>77249719.569999993</v>
      </c>
      <c r="O5" s="61">
        <f t="shared" ref="O5:O50" si="2">N5/(C5-I5)*100</f>
        <v>22.533136290440492</v>
      </c>
      <c r="P5" s="25">
        <v>163216956.18999997</v>
      </c>
      <c r="Q5" s="63">
        <f t="shared" ref="Q5:Q50" si="3">P5/D5</f>
        <v>0.42156922538231051</v>
      </c>
      <c r="R5" s="24">
        <v>199665414.14999998</v>
      </c>
      <c r="S5" s="66">
        <f t="shared" ref="S5:S13" si="4">R5/E5</f>
        <v>0.47319769726777172</v>
      </c>
      <c r="T5" s="41">
        <v>288872126.73000002</v>
      </c>
      <c r="U5" s="42">
        <v>100342837.64</v>
      </c>
      <c r="V5" s="43">
        <f t="shared" ref="V5:V12" si="5">U5/T5</f>
        <v>0.34736074669394251</v>
      </c>
      <c r="W5" s="41">
        <v>377067441.80000001</v>
      </c>
      <c r="X5" s="42">
        <v>115961264.13</v>
      </c>
      <c r="Y5" s="43">
        <f t="shared" ref="Y5:Y50" si="6">X5/W5</f>
        <v>0.3075345449515286</v>
      </c>
    </row>
    <row r="6" spans="1:25" s="3" customFormat="1" ht="16.5" customHeight="1">
      <c r="A6" s="12" t="s">
        <v>3</v>
      </c>
      <c r="B6" s="17">
        <v>167652332.86000001</v>
      </c>
      <c r="C6" s="18">
        <v>203527534.09</v>
      </c>
      <c r="D6" s="19">
        <v>167798576.63</v>
      </c>
      <c r="E6" s="20">
        <v>203648865.97</v>
      </c>
      <c r="F6" s="21">
        <v>65783686.859999999</v>
      </c>
      <c r="G6" s="22">
        <v>527005.34</v>
      </c>
      <c r="H6" s="57">
        <f t="shared" si="0"/>
        <v>0.38923813588978406</v>
      </c>
      <c r="I6" s="22">
        <v>78735249.140000001</v>
      </c>
      <c r="J6" s="22">
        <v>501702.36</v>
      </c>
      <c r="K6" s="60">
        <f t="shared" si="1"/>
        <v>0.3843880245972276</v>
      </c>
      <c r="L6" s="23">
        <v>27797915.920000002</v>
      </c>
      <c r="M6" s="24">
        <v>27.29</v>
      </c>
      <c r="N6" s="24">
        <v>34952546.109999999</v>
      </c>
      <c r="O6" s="61">
        <f t="shared" si="2"/>
        <v>28.008579315623788</v>
      </c>
      <c r="P6" s="25">
        <v>41896697.620000035</v>
      </c>
      <c r="Q6" s="63">
        <f t="shared" si="3"/>
        <v>0.24968446372690806</v>
      </c>
      <c r="R6" s="24">
        <v>51984425.040000014</v>
      </c>
      <c r="S6" s="66">
        <f t="shared" si="4"/>
        <v>0.255264986585577</v>
      </c>
      <c r="T6" s="41">
        <v>181853544.18000001</v>
      </c>
      <c r="U6" s="42">
        <v>50832193.159999996</v>
      </c>
      <c r="V6" s="43">
        <f t="shared" si="5"/>
        <v>0.27952269717485356</v>
      </c>
      <c r="W6" s="41">
        <v>204018942.72</v>
      </c>
      <c r="X6" s="42">
        <v>51410267.170000002</v>
      </c>
      <c r="Y6" s="43">
        <f t="shared" si="6"/>
        <v>0.25198771488859523</v>
      </c>
    </row>
    <row r="7" spans="1:25" s="3" customFormat="1" ht="16.5" customHeight="1">
      <c r="A7" s="12" t="s">
        <v>4</v>
      </c>
      <c r="B7" s="17">
        <v>101151708.56</v>
      </c>
      <c r="C7" s="18">
        <v>126559903.04000001</v>
      </c>
      <c r="D7" s="19">
        <v>101331767.14</v>
      </c>
      <c r="E7" s="20">
        <v>126764161.59</v>
      </c>
      <c r="F7" s="21">
        <v>52720430.549999997</v>
      </c>
      <c r="G7" s="22">
        <v>62920.81</v>
      </c>
      <c r="H7" s="57">
        <f t="shared" si="0"/>
        <v>0.52057953829583825</v>
      </c>
      <c r="I7" s="22">
        <v>49599643.009999998</v>
      </c>
      <c r="J7" s="22">
        <v>60198.57</v>
      </c>
      <c r="K7" s="60">
        <f t="shared" si="1"/>
        <v>0.39143080272701192</v>
      </c>
      <c r="L7" s="23">
        <v>11869790.810000001</v>
      </c>
      <c r="M7" s="24">
        <v>24.51</v>
      </c>
      <c r="N7" s="24">
        <v>16233783</v>
      </c>
      <c r="O7" s="61">
        <f t="shared" si="2"/>
        <v>21.093721608622275</v>
      </c>
      <c r="P7" s="25">
        <v>23202166.830000006</v>
      </c>
      <c r="Q7" s="63">
        <f t="shared" si="3"/>
        <v>0.22897229057442456</v>
      </c>
      <c r="R7" s="24">
        <v>38626462.580000006</v>
      </c>
      <c r="S7" s="66">
        <f t="shared" si="4"/>
        <v>0.30471122196927869</v>
      </c>
      <c r="T7" s="41">
        <v>98166171.840000004</v>
      </c>
      <c r="U7" s="42">
        <v>23036819.780000001</v>
      </c>
      <c r="V7" s="43">
        <f t="shared" si="5"/>
        <v>0.2346716730234471</v>
      </c>
      <c r="W7" s="41">
        <v>118249825.7</v>
      </c>
      <c r="X7" s="42">
        <v>34997582.049999997</v>
      </c>
      <c r="Y7" s="43">
        <f t="shared" si="6"/>
        <v>0.29596307514895553</v>
      </c>
    </row>
    <row r="8" spans="1:25" s="3" customFormat="1" ht="16.5" customHeight="1">
      <c r="A8" s="12" t="s">
        <v>5</v>
      </c>
      <c r="B8" s="17">
        <v>673237217.48000002</v>
      </c>
      <c r="C8" s="18">
        <v>752453786.55999994</v>
      </c>
      <c r="D8" s="19">
        <v>680431966.54999995</v>
      </c>
      <c r="E8" s="20">
        <v>763866633.58000004</v>
      </c>
      <c r="F8" s="21">
        <v>183537796.50999999</v>
      </c>
      <c r="G8" s="22">
        <v>799958.17999999993</v>
      </c>
      <c r="H8" s="57">
        <f t="shared" si="0"/>
        <v>0.27143157506058196</v>
      </c>
      <c r="I8" s="22">
        <v>194829775.64999998</v>
      </c>
      <c r="J8" s="22">
        <v>1355047.2</v>
      </c>
      <c r="K8" s="60">
        <f t="shared" si="1"/>
        <v>0.25712506456311451</v>
      </c>
      <c r="L8" s="23">
        <v>122699046.38</v>
      </c>
      <c r="M8" s="24">
        <v>25.06</v>
      </c>
      <c r="N8" s="24">
        <v>130477779.94</v>
      </c>
      <c r="O8" s="61">
        <f t="shared" si="2"/>
        <v>23.398881215152517</v>
      </c>
      <c r="P8" s="25">
        <v>145342607.2100001</v>
      </c>
      <c r="Q8" s="63">
        <f t="shared" si="3"/>
        <v>0.21360343774989285</v>
      </c>
      <c r="R8" s="24">
        <v>186340226.13999987</v>
      </c>
      <c r="S8" s="66">
        <f t="shared" si="4"/>
        <v>0.24394340313921356</v>
      </c>
      <c r="T8" s="41">
        <v>488709354.56999999</v>
      </c>
      <c r="U8" s="42">
        <v>127978131.28</v>
      </c>
      <c r="V8" s="43">
        <f t="shared" si="5"/>
        <v>0.26186961653845142</v>
      </c>
      <c r="W8" s="41">
        <v>525651950.54000002</v>
      </c>
      <c r="X8" s="42">
        <v>136627105.97999999</v>
      </c>
      <c r="Y8" s="43">
        <f t="shared" si="6"/>
        <v>0.25991933605429135</v>
      </c>
    </row>
    <row r="9" spans="1:25" s="3" customFormat="1" ht="16.5" customHeight="1">
      <c r="A9" s="12" t="s">
        <v>6</v>
      </c>
      <c r="B9" s="17">
        <v>75470594.230000004</v>
      </c>
      <c r="C9" s="18">
        <v>79184528.620000005</v>
      </c>
      <c r="D9" s="19">
        <v>75786634.650000006</v>
      </c>
      <c r="E9" s="20">
        <v>79322349.579999998</v>
      </c>
      <c r="F9" s="21">
        <v>38544932.359999999</v>
      </c>
      <c r="G9" s="22">
        <v>2418634.37</v>
      </c>
      <c r="H9" s="57">
        <f t="shared" si="0"/>
        <v>0.47868044976436114</v>
      </c>
      <c r="I9" s="22">
        <v>32364669.740000002</v>
      </c>
      <c r="J9" s="22">
        <v>3607852.2699999996</v>
      </c>
      <c r="K9" s="60">
        <f t="shared" si="1"/>
        <v>0.36316207182341881</v>
      </c>
      <c r="L9" s="23">
        <v>10808670.029999999</v>
      </c>
      <c r="M9" s="24">
        <v>29.27</v>
      </c>
      <c r="N9" s="24">
        <v>12396771.93</v>
      </c>
      <c r="O9" s="61">
        <f t="shared" si="2"/>
        <v>26.477593539470316</v>
      </c>
      <c r="P9" s="25">
        <v>12042346.380000003</v>
      </c>
      <c r="Q9" s="63">
        <f t="shared" si="3"/>
        <v>0.15889802252883123</v>
      </c>
      <c r="R9" s="24">
        <v>15977204.280000001</v>
      </c>
      <c r="S9" s="66">
        <f t="shared" si="4"/>
        <v>0.2014212181635682</v>
      </c>
      <c r="T9" s="41">
        <v>75817605.459999993</v>
      </c>
      <c r="U9" s="42">
        <v>23332115.27</v>
      </c>
      <c r="V9" s="43">
        <f t="shared" si="5"/>
        <v>0.3077400707716838</v>
      </c>
      <c r="W9" s="41">
        <v>85176966.859999999</v>
      </c>
      <c r="X9" s="42">
        <v>31326068.239999998</v>
      </c>
      <c r="Y9" s="43">
        <f t="shared" si="6"/>
        <v>0.36777628265970869</v>
      </c>
    </row>
    <row r="10" spans="1:25" s="3" customFormat="1" ht="16.5" customHeight="1">
      <c r="A10" s="12" t="s">
        <v>7</v>
      </c>
      <c r="B10" s="17">
        <v>30217786.620000001</v>
      </c>
      <c r="C10" s="18">
        <v>26333447.329999998</v>
      </c>
      <c r="D10" s="19">
        <v>30403899.539999999</v>
      </c>
      <c r="E10" s="20">
        <v>27090080.949999999</v>
      </c>
      <c r="F10" s="21">
        <v>9040345.2199999988</v>
      </c>
      <c r="G10" s="22">
        <v>3553403.9400000004</v>
      </c>
      <c r="H10" s="57">
        <f t="shared" si="0"/>
        <v>0.18157985391188119</v>
      </c>
      <c r="I10" s="22">
        <v>7305508.6200000001</v>
      </c>
      <c r="J10" s="22">
        <v>3738296.42</v>
      </c>
      <c r="K10" s="60">
        <f t="shared" si="1"/>
        <v>0.13546316801204017</v>
      </c>
      <c r="L10" s="23">
        <v>288875.55</v>
      </c>
      <c r="M10" s="24">
        <v>1.36</v>
      </c>
      <c r="N10" s="24">
        <v>633216.86</v>
      </c>
      <c r="O10" s="61">
        <f t="shared" si="2"/>
        <v>3.3278268847230277</v>
      </c>
      <c r="P10" s="25">
        <v>14120968.700000003</v>
      </c>
      <c r="Q10" s="63">
        <f t="shared" si="3"/>
        <v>0.46444597284049582</v>
      </c>
      <c r="R10" s="24">
        <v>12893166.779999996</v>
      </c>
      <c r="S10" s="66">
        <f t="shared" si="4"/>
        <v>0.47593681258453369</v>
      </c>
      <c r="T10" s="41">
        <v>32447491.18</v>
      </c>
      <c r="U10" s="42">
        <v>16288496.16</v>
      </c>
      <c r="V10" s="43">
        <f t="shared" si="5"/>
        <v>0.50199554935205315</v>
      </c>
      <c r="W10" s="41">
        <v>34234294.530000001</v>
      </c>
      <c r="X10" s="42">
        <v>20059398.510000002</v>
      </c>
      <c r="Y10" s="43">
        <f t="shared" si="6"/>
        <v>0.58594455604807816</v>
      </c>
    </row>
    <row r="11" spans="1:25" s="3" customFormat="1" ht="16.5" customHeight="1">
      <c r="A11" s="12" t="s">
        <v>8</v>
      </c>
      <c r="B11" s="17">
        <v>10087856.369999999</v>
      </c>
      <c r="C11" s="18">
        <v>13250626.51</v>
      </c>
      <c r="D11" s="19">
        <v>10277507.060000001</v>
      </c>
      <c r="E11" s="20">
        <v>13694972.630000001</v>
      </c>
      <c r="F11" s="21">
        <v>3335877.63</v>
      </c>
      <c r="G11" s="22">
        <v>758702.60000000009</v>
      </c>
      <c r="H11" s="57">
        <f t="shared" si="0"/>
        <v>0.25547300987196747</v>
      </c>
      <c r="I11" s="22">
        <v>3091832.4000000004</v>
      </c>
      <c r="J11" s="22">
        <v>735267.34000000008</v>
      </c>
      <c r="K11" s="60">
        <f t="shared" si="1"/>
        <v>0.17784555758337503</v>
      </c>
      <c r="L11" s="23">
        <v>1082284.3999999999</v>
      </c>
      <c r="M11" s="24">
        <v>16.03</v>
      </c>
      <c r="N11" s="24">
        <v>1062685.3500000001</v>
      </c>
      <c r="O11" s="61">
        <f t="shared" si="2"/>
        <v>10.460743061560091</v>
      </c>
      <c r="P11" s="25">
        <v>4095460.2199999983</v>
      </c>
      <c r="Q11" s="63">
        <f t="shared" si="3"/>
        <v>0.39848770680387136</v>
      </c>
      <c r="R11" s="24">
        <v>7214321.2600000016</v>
      </c>
      <c r="S11" s="66">
        <f t="shared" si="4"/>
        <v>0.52678610282114902</v>
      </c>
      <c r="T11" s="41">
        <v>11657665.800000001</v>
      </c>
      <c r="U11" s="42">
        <v>5948438.7599999998</v>
      </c>
      <c r="V11" s="43">
        <f t="shared" si="5"/>
        <v>0.51025984635792176</v>
      </c>
      <c r="W11" s="41">
        <v>12418508.18</v>
      </c>
      <c r="X11" s="42">
        <v>6493033.5800000001</v>
      </c>
      <c r="Y11" s="43">
        <f t="shared" si="6"/>
        <v>0.52285133494996017</v>
      </c>
    </row>
    <row r="12" spans="1:25" s="3" customFormat="1" ht="16.5" customHeight="1">
      <c r="A12" s="12" t="s">
        <v>9</v>
      </c>
      <c r="B12" s="17">
        <v>9120611.1500000004</v>
      </c>
      <c r="C12" s="18">
        <v>9979211.1099999994</v>
      </c>
      <c r="D12" s="19">
        <v>9600252.0199999996</v>
      </c>
      <c r="E12" s="20">
        <v>11976174.92</v>
      </c>
      <c r="F12" s="21">
        <v>2463616.66</v>
      </c>
      <c r="G12" s="22">
        <v>0</v>
      </c>
      <c r="H12" s="57">
        <f t="shared" si="0"/>
        <v>0.27011530471836859</v>
      </c>
      <c r="I12" s="22">
        <v>2734713.3299999996</v>
      </c>
      <c r="J12" s="22">
        <v>0</v>
      </c>
      <c r="K12" s="60">
        <f t="shared" si="1"/>
        <v>0.2740410338909044</v>
      </c>
      <c r="L12" s="23">
        <v>602139.6</v>
      </c>
      <c r="M12" s="24">
        <v>9.0500000000000007</v>
      </c>
      <c r="N12" s="24">
        <v>753810.59</v>
      </c>
      <c r="O12" s="61">
        <f t="shared" si="2"/>
        <v>10.405284298396182</v>
      </c>
      <c r="P12" s="25">
        <v>3462318.850000002</v>
      </c>
      <c r="Q12" s="63">
        <f t="shared" si="3"/>
        <v>0.36064874576073913</v>
      </c>
      <c r="R12" s="24">
        <v>3776117.689999999</v>
      </c>
      <c r="S12" s="66">
        <f t="shared" si="4"/>
        <v>0.31530248307361891</v>
      </c>
      <c r="T12" s="41">
        <v>10104064.08</v>
      </c>
      <c r="U12" s="42">
        <v>2965588.65</v>
      </c>
      <c r="V12" s="43">
        <f t="shared" si="5"/>
        <v>0.29350453703773421</v>
      </c>
      <c r="W12" s="41">
        <v>10720432.439999999</v>
      </c>
      <c r="X12" s="42">
        <v>2958561.74</v>
      </c>
      <c r="Y12" s="43">
        <f t="shared" si="6"/>
        <v>0.27597410426850283</v>
      </c>
    </row>
    <row r="13" spans="1:25" s="48" customFormat="1" ht="16.5" customHeight="1">
      <c r="A13" s="44" t="s">
        <v>77</v>
      </c>
      <c r="B13" s="45">
        <v>0</v>
      </c>
      <c r="C13" s="45">
        <v>4899446.59</v>
      </c>
      <c r="D13" s="46">
        <v>0</v>
      </c>
      <c r="E13" s="45">
        <v>4899446.59</v>
      </c>
      <c r="F13" s="47">
        <v>0</v>
      </c>
      <c r="G13" s="29">
        <v>0</v>
      </c>
      <c r="H13" s="26" t="e">
        <f t="shared" si="0"/>
        <v>#DIV/0!</v>
      </c>
      <c r="I13" s="45">
        <v>3112544.39</v>
      </c>
      <c r="J13" s="45">
        <v>0</v>
      </c>
      <c r="K13" s="28">
        <f t="shared" si="1"/>
        <v>0.63528489041044944</v>
      </c>
      <c r="L13" s="46">
        <v>0</v>
      </c>
      <c r="M13" s="29"/>
      <c r="N13" s="45">
        <v>48994.47</v>
      </c>
      <c r="O13" s="30">
        <f t="shared" si="2"/>
        <v>2.7418663427690673</v>
      </c>
      <c r="P13" s="47">
        <v>0</v>
      </c>
      <c r="Q13" s="33"/>
      <c r="R13" s="29">
        <v>1653886.9999999998</v>
      </c>
      <c r="S13" s="34">
        <f t="shared" si="4"/>
        <v>0.33756608417278405</v>
      </c>
      <c r="T13" s="36">
        <v>0</v>
      </c>
      <c r="U13" s="37">
        <v>0</v>
      </c>
      <c r="V13" s="32"/>
      <c r="W13" s="36">
        <v>21286591.75</v>
      </c>
      <c r="X13" s="37">
        <v>4837129.32</v>
      </c>
      <c r="Y13" s="32">
        <f t="shared" si="6"/>
        <v>0.22723831869420807</v>
      </c>
    </row>
    <row r="14" spans="1:25" s="3" customFormat="1" ht="16.5" customHeight="1">
      <c r="A14" s="12" t="s">
        <v>10</v>
      </c>
      <c r="B14" s="17">
        <v>8546303.6500000004</v>
      </c>
      <c r="C14" s="18">
        <v>11519972.24</v>
      </c>
      <c r="D14" s="19">
        <v>8563037.4499999993</v>
      </c>
      <c r="E14" s="20">
        <v>11522554.810000001</v>
      </c>
      <c r="F14" s="21">
        <v>3429339.95</v>
      </c>
      <c r="G14" s="22">
        <v>829449.84000000008</v>
      </c>
      <c r="H14" s="57">
        <f t="shared" si="0"/>
        <v>0.30421223215021154</v>
      </c>
      <c r="I14" s="22">
        <v>4682531.1100000003</v>
      </c>
      <c r="J14" s="22">
        <v>1287898.24</v>
      </c>
      <c r="K14" s="60">
        <f t="shared" si="1"/>
        <v>0.29467370226926864</v>
      </c>
      <c r="L14" s="23">
        <v>860598.69</v>
      </c>
      <c r="M14" s="24">
        <v>16.82</v>
      </c>
      <c r="N14" s="24">
        <v>1130978.99</v>
      </c>
      <c r="O14" s="61">
        <f t="shared" si="2"/>
        <v>16.540968594781891</v>
      </c>
      <c r="P14" s="25">
        <v>3078171.1600000011</v>
      </c>
      <c r="Q14" s="63">
        <f t="shared" si="3"/>
        <v>0.35947187875489223</v>
      </c>
      <c r="R14" s="24">
        <v>4212669.3899999987</v>
      </c>
      <c r="S14" s="66">
        <f t="shared" ref="S14:S50" si="7">R14/E14</f>
        <v>0.36560202658736568</v>
      </c>
      <c r="T14" s="41">
        <v>9166589.25</v>
      </c>
      <c r="U14" s="42">
        <v>4014292.32</v>
      </c>
      <c r="V14" s="43">
        <f>U14/T14</f>
        <v>0.43792649703377945</v>
      </c>
      <c r="W14" s="41">
        <v>12274243.529999999</v>
      </c>
      <c r="X14" s="42">
        <v>5691673.7400000002</v>
      </c>
      <c r="Y14" s="43">
        <f t="shared" si="6"/>
        <v>0.46370871867490154</v>
      </c>
    </row>
    <row r="15" spans="1:25" s="3" customFormat="1" ht="16.5" customHeight="1">
      <c r="A15" s="12" t="s">
        <v>11</v>
      </c>
      <c r="B15" s="17">
        <v>110649635.86</v>
      </c>
      <c r="C15" s="18">
        <v>115547621.42</v>
      </c>
      <c r="D15" s="19">
        <v>111295498.36</v>
      </c>
      <c r="E15" s="20">
        <v>116668709.2</v>
      </c>
      <c r="F15" s="21">
        <v>24981702.600000001</v>
      </c>
      <c r="G15" s="22">
        <v>224046.92</v>
      </c>
      <c r="H15" s="57">
        <f t="shared" si="0"/>
        <v>0.22374818938694699</v>
      </c>
      <c r="I15" s="22">
        <v>26186872.309999999</v>
      </c>
      <c r="J15" s="22">
        <v>248499.66</v>
      </c>
      <c r="K15" s="60">
        <f t="shared" si="1"/>
        <v>0.22448209951217876</v>
      </c>
      <c r="L15" s="23">
        <v>14332170.050000001</v>
      </c>
      <c r="M15" s="24">
        <v>16.73</v>
      </c>
      <c r="N15" s="24">
        <v>10503516.890000001</v>
      </c>
      <c r="O15" s="61">
        <f t="shared" si="2"/>
        <v>11.754060921166332</v>
      </c>
      <c r="P15" s="25">
        <v>55537661.43999999</v>
      </c>
      <c r="Q15" s="63">
        <f t="shared" si="3"/>
        <v>0.4990108518168101</v>
      </c>
      <c r="R15" s="24">
        <v>55431363.169999994</v>
      </c>
      <c r="S15" s="66">
        <f t="shared" si="7"/>
        <v>0.47511765194021699</v>
      </c>
      <c r="T15" s="41">
        <v>108864294.42</v>
      </c>
      <c r="U15" s="42">
        <v>44967100.670000002</v>
      </c>
      <c r="V15" s="43">
        <f t="shared" ref="V15:V50" si="8">U15/T15</f>
        <v>0.41305646547908798</v>
      </c>
      <c r="W15" s="41">
        <v>128724682.06</v>
      </c>
      <c r="X15" s="42">
        <v>46274632.390000001</v>
      </c>
      <c r="Y15" s="43">
        <f t="shared" si="6"/>
        <v>0.3594853112041938</v>
      </c>
    </row>
    <row r="16" spans="1:25" s="3" customFormat="1" ht="16.5" customHeight="1">
      <c r="A16" s="12" t="s">
        <v>12</v>
      </c>
      <c r="B16" s="17">
        <v>80624534.540000007</v>
      </c>
      <c r="C16" s="18">
        <v>91723278.019999996</v>
      </c>
      <c r="D16" s="19">
        <v>80791375.659999996</v>
      </c>
      <c r="E16" s="20">
        <v>91874313.090000004</v>
      </c>
      <c r="F16" s="21">
        <v>32722455.920000002</v>
      </c>
      <c r="G16" s="22">
        <v>739446.52</v>
      </c>
      <c r="H16" s="57">
        <f t="shared" si="0"/>
        <v>0.39669077883646409</v>
      </c>
      <c r="I16" s="22">
        <v>27387546.899999999</v>
      </c>
      <c r="J16" s="22">
        <v>972110.33000000007</v>
      </c>
      <c r="K16" s="60">
        <f t="shared" si="1"/>
        <v>0.28799054220718312</v>
      </c>
      <c r="L16" s="23">
        <v>11349808.220000001</v>
      </c>
      <c r="M16" s="24">
        <v>23.69</v>
      </c>
      <c r="N16" s="24">
        <v>12087717.5</v>
      </c>
      <c r="O16" s="61">
        <f t="shared" si="2"/>
        <v>18.788497914873776</v>
      </c>
      <c r="P16" s="25">
        <v>24474920.950000003</v>
      </c>
      <c r="Q16" s="63">
        <f t="shared" si="3"/>
        <v>0.30293977234648817</v>
      </c>
      <c r="R16" s="24">
        <v>35306295.330000006</v>
      </c>
      <c r="S16" s="66">
        <f t="shared" si="7"/>
        <v>0.38428908083823154</v>
      </c>
      <c r="T16" s="41">
        <v>92168656.959999993</v>
      </c>
      <c r="U16" s="42">
        <v>33638608.909999996</v>
      </c>
      <c r="V16" s="43">
        <f t="shared" si="8"/>
        <v>0.36496798390583818</v>
      </c>
      <c r="W16" s="41">
        <v>99237016.319999993</v>
      </c>
      <c r="X16" s="42">
        <v>38954853.700000003</v>
      </c>
      <c r="Y16" s="43">
        <f t="shared" si="6"/>
        <v>0.39254358045576521</v>
      </c>
    </row>
    <row r="17" spans="1:25" s="3" customFormat="1" ht="16.5" customHeight="1">
      <c r="A17" s="12" t="s">
        <v>13</v>
      </c>
      <c r="B17" s="17">
        <v>44320489.82</v>
      </c>
      <c r="C17" s="18">
        <v>57106596.700000003</v>
      </c>
      <c r="D17" s="19">
        <v>44445200.600000001</v>
      </c>
      <c r="E17" s="20">
        <v>57288865.079999998</v>
      </c>
      <c r="F17" s="21">
        <v>21369424.469999999</v>
      </c>
      <c r="G17" s="22">
        <v>2830321.6900000004</v>
      </c>
      <c r="H17" s="57">
        <f t="shared" si="0"/>
        <v>0.41829643253703547</v>
      </c>
      <c r="I17" s="22">
        <v>26653609.809999999</v>
      </c>
      <c r="J17" s="22">
        <v>2883732.77</v>
      </c>
      <c r="K17" s="60">
        <f t="shared" si="1"/>
        <v>0.41623697459806774</v>
      </c>
      <c r="L17" s="23">
        <v>4137736.39</v>
      </c>
      <c r="M17" s="24">
        <v>18.03</v>
      </c>
      <c r="N17" s="24">
        <v>5970987.6200000001</v>
      </c>
      <c r="O17" s="61">
        <f t="shared" si="2"/>
        <v>19.607231440278596</v>
      </c>
      <c r="P17" s="25">
        <v>12570435.649999999</v>
      </c>
      <c r="Q17" s="63">
        <f t="shared" si="3"/>
        <v>0.28282999019696176</v>
      </c>
      <c r="R17" s="24">
        <v>15965166.320000004</v>
      </c>
      <c r="S17" s="66">
        <f t="shared" si="7"/>
        <v>0.2786783487106218</v>
      </c>
      <c r="T17" s="41">
        <v>46513858.07</v>
      </c>
      <c r="U17" s="42">
        <v>15211194.029999999</v>
      </c>
      <c r="V17" s="43">
        <f t="shared" si="8"/>
        <v>0.32702499128557022</v>
      </c>
      <c r="W17" s="41">
        <v>59302248.079999998</v>
      </c>
      <c r="X17" s="42">
        <v>17927211.039999999</v>
      </c>
      <c r="Y17" s="43">
        <f t="shared" si="6"/>
        <v>0.30230238516111241</v>
      </c>
    </row>
    <row r="18" spans="1:25" s="3" customFormat="1" ht="16.5" customHeight="1">
      <c r="A18" s="12" t="s">
        <v>14</v>
      </c>
      <c r="B18" s="17">
        <v>109598754.75</v>
      </c>
      <c r="C18" s="18">
        <v>127607597.92</v>
      </c>
      <c r="D18" s="19">
        <v>109792304.64</v>
      </c>
      <c r="E18" s="20">
        <v>127830579.56</v>
      </c>
      <c r="F18" s="21">
        <v>28290697.75</v>
      </c>
      <c r="G18" s="22">
        <v>671566.87</v>
      </c>
      <c r="H18" s="57">
        <f t="shared" si="0"/>
        <v>0.25200223253448961</v>
      </c>
      <c r="I18" s="22">
        <v>33840761.18</v>
      </c>
      <c r="J18" s="22">
        <v>794181.55</v>
      </c>
      <c r="K18" s="60">
        <f t="shared" si="1"/>
        <v>0.25897031343476601</v>
      </c>
      <c r="L18" s="23">
        <v>19805060.210000001</v>
      </c>
      <c r="M18" s="24">
        <v>24.36</v>
      </c>
      <c r="N18" s="24">
        <v>28215820.52</v>
      </c>
      <c r="O18" s="61">
        <f t="shared" si="2"/>
        <v>30.091471037076595</v>
      </c>
      <c r="P18" s="25">
        <v>30745607.010000009</v>
      </c>
      <c r="Q18" s="63">
        <f t="shared" si="3"/>
        <v>0.28003426206246734</v>
      </c>
      <c r="R18" s="24">
        <v>33881809.980000019</v>
      </c>
      <c r="S18" s="66">
        <f t="shared" si="7"/>
        <v>0.26505246316353337</v>
      </c>
      <c r="T18" s="41">
        <v>96638936.209999993</v>
      </c>
      <c r="U18" s="42">
        <v>36247384.979999997</v>
      </c>
      <c r="V18" s="43">
        <f t="shared" si="8"/>
        <v>0.37508054622241582</v>
      </c>
      <c r="W18" s="41">
        <v>124951306.84999999</v>
      </c>
      <c r="X18" s="42">
        <v>40442516.469999999</v>
      </c>
      <c r="Y18" s="43">
        <f t="shared" si="6"/>
        <v>0.32366621438021398</v>
      </c>
    </row>
    <row r="19" spans="1:25" s="3" customFormat="1" ht="16.5" customHeight="1">
      <c r="A19" s="12" t="s">
        <v>51</v>
      </c>
      <c r="B19" s="17">
        <v>126481105.04000001</v>
      </c>
      <c r="C19" s="18">
        <v>139531184.33000001</v>
      </c>
      <c r="D19" s="19">
        <v>126976037.90000001</v>
      </c>
      <c r="E19" s="20">
        <v>140801009.77000001</v>
      </c>
      <c r="F19" s="21">
        <v>31651357.23</v>
      </c>
      <c r="G19" s="22">
        <v>1660999.11</v>
      </c>
      <c r="H19" s="57">
        <f t="shared" si="0"/>
        <v>0.23711334677630674</v>
      </c>
      <c r="I19" s="22">
        <v>33240456.059999999</v>
      </c>
      <c r="J19" s="22">
        <v>1561946.03</v>
      </c>
      <c r="K19" s="60">
        <f t="shared" si="1"/>
        <v>0.22703534111111917</v>
      </c>
      <c r="L19" s="23">
        <v>20859741.059999999</v>
      </c>
      <c r="M19" s="24">
        <v>22</v>
      </c>
      <c r="N19" s="24">
        <v>23402318.210000001</v>
      </c>
      <c r="O19" s="61">
        <f t="shared" si="2"/>
        <v>22.01727148820861</v>
      </c>
      <c r="P19" s="25">
        <v>40638983.580000013</v>
      </c>
      <c r="Q19" s="63">
        <f t="shared" si="3"/>
        <v>0.32005238352141097</v>
      </c>
      <c r="R19" s="24">
        <v>42409217.880000025</v>
      </c>
      <c r="S19" s="66">
        <f t="shared" si="7"/>
        <v>0.30119967143187359</v>
      </c>
      <c r="T19" s="41">
        <v>126898741.12</v>
      </c>
      <c r="U19" s="42">
        <v>35533219</v>
      </c>
      <c r="V19" s="43">
        <f t="shared" si="8"/>
        <v>0.28001238378242471</v>
      </c>
      <c r="W19" s="41">
        <v>151960627.81</v>
      </c>
      <c r="X19" s="42">
        <v>44552814.789999999</v>
      </c>
      <c r="Y19" s="43">
        <f t="shared" si="6"/>
        <v>0.29318656702119872</v>
      </c>
    </row>
    <row r="20" spans="1:25" s="3" customFormat="1" ht="16.5" customHeight="1">
      <c r="A20" s="12" t="s">
        <v>15</v>
      </c>
      <c r="B20" s="17">
        <v>51007296.200000003</v>
      </c>
      <c r="C20" s="18">
        <v>56067865.009999998</v>
      </c>
      <c r="D20" s="19">
        <v>51572891.590000004</v>
      </c>
      <c r="E20" s="20">
        <v>56666104.799999997</v>
      </c>
      <c r="F20" s="21">
        <v>19321119.939999998</v>
      </c>
      <c r="G20" s="22">
        <v>4506103.7799999993</v>
      </c>
      <c r="H20" s="57">
        <f t="shared" si="0"/>
        <v>0.29044896051557417</v>
      </c>
      <c r="I20" s="22">
        <v>20476322.740000002</v>
      </c>
      <c r="J20" s="22">
        <v>4958432.7299999995</v>
      </c>
      <c r="K20" s="60">
        <f t="shared" si="1"/>
        <v>0.27676976833757277</v>
      </c>
      <c r="L20" s="23">
        <v>8109407.3700000001</v>
      </c>
      <c r="M20" s="24">
        <v>25.59</v>
      </c>
      <c r="N20" s="24">
        <v>9513870.3599999994</v>
      </c>
      <c r="O20" s="61">
        <f t="shared" si="2"/>
        <v>26.730705536239753</v>
      </c>
      <c r="P20" s="25">
        <v>12056299.320000008</v>
      </c>
      <c r="Q20" s="63">
        <f t="shared" si="3"/>
        <v>0.23377202534708616</v>
      </c>
      <c r="R20" s="24">
        <v>13941810.799999997</v>
      </c>
      <c r="S20" s="66">
        <f t="shared" si="7"/>
        <v>0.24603439479750508</v>
      </c>
      <c r="T20" s="41">
        <v>51100433.219999999</v>
      </c>
      <c r="U20" s="42">
        <v>13558844.91</v>
      </c>
      <c r="V20" s="43">
        <f t="shared" si="8"/>
        <v>0.2653371812255646</v>
      </c>
      <c r="W20" s="41">
        <v>59487242.539999999</v>
      </c>
      <c r="X20" s="42">
        <v>17125863.920000002</v>
      </c>
      <c r="Y20" s="43">
        <f t="shared" si="6"/>
        <v>0.28789137281803484</v>
      </c>
    </row>
    <row r="21" spans="1:25" s="3" customFormat="1" ht="16.5" customHeight="1">
      <c r="A21" s="12" t="s">
        <v>16</v>
      </c>
      <c r="B21" s="17">
        <v>32134031.949999999</v>
      </c>
      <c r="C21" s="18">
        <v>44437336.149999999</v>
      </c>
      <c r="D21" s="19">
        <v>32258071.510000002</v>
      </c>
      <c r="E21" s="20">
        <v>44831005.140000001</v>
      </c>
      <c r="F21" s="21">
        <v>12938150.129999999</v>
      </c>
      <c r="G21" s="22">
        <v>82582.53</v>
      </c>
      <c r="H21" s="57">
        <f t="shared" si="0"/>
        <v>0.40006083332471448</v>
      </c>
      <c r="I21" s="22">
        <v>14675859.949999999</v>
      </c>
      <c r="J21" s="22">
        <v>121255.19</v>
      </c>
      <c r="K21" s="60">
        <f t="shared" si="1"/>
        <v>0.32753099130133162</v>
      </c>
      <c r="L21" s="23">
        <v>5208474.1500000004</v>
      </c>
      <c r="M21" s="24">
        <v>27.13</v>
      </c>
      <c r="N21" s="24">
        <v>9141468.0500000007</v>
      </c>
      <c r="O21" s="61">
        <f t="shared" si="2"/>
        <v>30.715774945330164</v>
      </c>
      <c r="P21" s="25">
        <v>7756021.7000000011</v>
      </c>
      <c r="Q21" s="63">
        <f t="shared" si="3"/>
        <v>0.24043662057093632</v>
      </c>
      <c r="R21" s="24">
        <v>12456469.529999997</v>
      </c>
      <c r="S21" s="66">
        <f t="shared" si="7"/>
        <v>0.27785389801322657</v>
      </c>
      <c r="T21" s="41">
        <v>39096601.380000003</v>
      </c>
      <c r="U21" s="42">
        <v>13266892.93</v>
      </c>
      <c r="V21" s="43">
        <f t="shared" si="8"/>
        <v>0.33933622007325481</v>
      </c>
      <c r="W21" s="41">
        <v>50386677.57</v>
      </c>
      <c r="X21" s="42">
        <v>13541427.390000001</v>
      </c>
      <c r="Y21" s="43">
        <f t="shared" si="6"/>
        <v>0.26875015466513918</v>
      </c>
    </row>
    <row r="22" spans="1:25" s="3" customFormat="1" ht="16.5" customHeight="1">
      <c r="A22" s="12" t="s">
        <v>17</v>
      </c>
      <c r="B22" s="17">
        <v>218137645.22999999</v>
      </c>
      <c r="C22" s="18">
        <v>239937228.97</v>
      </c>
      <c r="D22" s="19">
        <v>219710415.38</v>
      </c>
      <c r="E22" s="20">
        <v>241223845.47</v>
      </c>
      <c r="F22" s="21">
        <v>77802532.109999999</v>
      </c>
      <c r="G22" s="22">
        <v>3099755.0300000003</v>
      </c>
      <c r="H22" s="57">
        <f t="shared" si="0"/>
        <v>0.34245706192177366</v>
      </c>
      <c r="I22" s="22">
        <v>76022560.729999989</v>
      </c>
      <c r="J22" s="22">
        <v>4326974.99</v>
      </c>
      <c r="K22" s="60">
        <f t="shared" si="1"/>
        <v>0.2988097597349692</v>
      </c>
      <c r="L22" s="23">
        <v>28014747.800000001</v>
      </c>
      <c r="M22" s="24">
        <v>19.96</v>
      </c>
      <c r="N22" s="24">
        <v>32765491.699999999</v>
      </c>
      <c r="O22" s="61">
        <f t="shared" si="2"/>
        <v>19.989359129242501</v>
      </c>
      <c r="P22" s="25">
        <v>38833808.199999973</v>
      </c>
      <c r="Q22" s="63">
        <f t="shared" si="3"/>
        <v>0.17674996487005401</v>
      </c>
      <c r="R22" s="24">
        <v>83997817.770000011</v>
      </c>
      <c r="S22" s="66">
        <f t="shared" si="7"/>
        <v>0.34821523388924858</v>
      </c>
      <c r="T22" s="41">
        <v>208715925.37</v>
      </c>
      <c r="U22" s="42">
        <v>53033286.5</v>
      </c>
      <c r="V22" s="43">
        <f t="shared" si="8"/>
        <v>0.25409314792814941</v>
      </c>
      <c r="W22" s="41">
        <v>212678660.91</v>
      </c>
      <c r="X22" s="42">
        <v>51545671.450000003</v>
      </c>
      <c r="Y22" s="43">
        <f t="shared" si="6"/>
        <v>0.24236409628238526</v>
      </c>
    </row>
    <row r="23" spans="1:25" s="3" customFormat="1" ht="16.5" customHeight="1">
      <c r="A23" s="12" t="s">
        <v>18</v>
      </c>
      <c r="B23" s="17">
        <v>7526495.46</v>
      </c>
      <c r="C23" s="18">
        <v>9484033.8399999999</v>
      </c>
      <c r="D23" s="19">
        <v>7527154.1799999997</v>
      </c>
      <c r="E23" s="20">
        <v>9484984.1899999995</v>
      </c>
      <c r="F23" s="21">
        <v>4066452.14</v>
      </c>
      <c r="G23" s="22">
        <v>79143.01999999999</v>
      </c>
      <c r="H23" s="57">
        <f t="shared" si="0"/>
        <v>0.52976968380447276</v>
      </c>
      <c r="I23" s="22">
        <v>4516741.4499999993</v>
      </c>
      <c r="J23" s="22">
        <v>310310.65999999997</v>
      </c>
      <c r="K23" s="60">
        <f t="shared" si="1"/>
        <v>0.44352760238569533</v>
      </c>
      <c r="L23" s="23">
        <v>190145.6</v>
      </c>
      <c r="M23" s="24">
        <v>5.5</v>
      </c>
      <c r="N23" s="24">
        <v>258000.83</v>
      </c>
      <c r="O23" s="61">
        <f t="shared" si="2"/>
        <v>5.1939932209225148</v>
      </c>
      <c r="P23" s="25">
        <v>1667640.02</v>
      </c>
      <c r="Q23" s="63">
        <f t="shared" si="3"/>
        <v>0.22154986866497267</v>
      </c>
      <c r="R23" s="24">
        <v>2329200.7599999993</v>
      </c>
      <c r="S23" s="66">
        <f t="shared" si="7"/>
        <v>0.24556717368655934</v>
      </c>
      <c r="T23" s="41">
        <v>7907154.1799999997</v>
      </c>
      <c r="U23" s="42">
        <v>2727682.56</v>
      </c>
      <c r="V23" s="43">
        <f t="shared" si="8"/>
        <v>0.34496387675091472</v>
      </c>
      <c r="W23" s="41">
        <v>9684984.1899999995</v>
      </c>
      <c r="X23" s="42">
        <v>3019988.58</v>
      </c>
      <c r="Y23" s="43">
        <f t="shared" si="6"/>
        <v>0.31182173566356647</v>
      </c>
    </row>
    <row r="24" spans="1:25" s="3" customFormat="1" ht="16.5" customHeight="1">
      <c r="A24" s="12" t="s">
        <v>19</v>
      </c>
      <c r="B24" s="17">
        <v>3368386.03</v>
      </c>
      <c r="C24" s="18">
        <v>4420453.8</v>
      </c>
      <c r="D24" s="19">
        <v>3633505.69</v>
      </c>
      <c r="E24" s="20">
        <v>5243046.18</v>
      </c>
      <c r="F24" s="21">
        <v>1094563.52</v>
      </c>
      <c r="G24" s="22">
        <v>46401.03</v>
      </c>
      <c r="H24" s="57">
        <f t="shared" si="0"/>
        <v>0.31117647462752362</v>
      </c>
      <c r="I24" s="22">
        <v>1044992.23</v>
      </c>
      <c r="J24" s="22">
        <v>67231.72</v>
      </c>
      <c r="K24" s="60">
        <f t="shared" si="1"/>
        <v>0.22119007555287651</v>
      </c>
      <c r="L24" s="23">
        <v>78922.59</v>
      </c>
      <c r="M24" s="24">
        <v>3.47</v>
      </c>
      <c r="N24" s="24">
        <v>293888.08</v>
      </c>
      <c r="O24" s="61">
        <f t="shared" si="2"/>
        <v>8.7066042348691308</v>
      </c>
      <c r="P24" s="25">
        <v>1845583.7999999996</v>
      </c>
      <c r="Q24" s="63">
        <f t="shared" si="3"/>
        <v>0.50793474882380041</v>
      </c>
      <c r="R24" s="24">
        <v>2737253.64</v>
      </c>
      <c r="S24" s="66">
        <f t="shared" si="7"/>
        <v>0.52207315099406593</v>
      </c>
      <c r="T24" s="41">
        <v>4877720.07</v>
      </c>
      <c r="U24" s="42">
        <v>3294515.14</v>
      </c>
      <c r="V24" s="43">
        <f t="shared" si="8"/>
        <v>0.67542111739101907</v>
      </c>
      <c r="W24" s="41">
        <v>6414814.3899999997</v>
      </c>
      <c r="X24" s="42">
        <v>3695267.31</v>
      </c>
      <c r="Y24" s="43">
        <f t="shared" si="6"/>
        <v>0.57605210148566754</v>
      </c>
    </row>
    <row r="25" spans="1:25" s="3" customFormat="1" ht="16.5" customHeight="1">
      <c r="A25" s="12" t="s">
        <v>20</v>
      </c>
      <c r="B25" s="17">
        <v>105412373.64</v>
      </c>
      <c r="C25" s="18">
        <v>103644072.61</v>
      </c>
      <c r="D25" s="19">
        <v>105611725.2</v>
      </c>
      <c r="E25" s="20">
        <v>103930566.73999999</v>
      </c>
      <c r="F25" s="21">
        <v>34805706.409999996</v>
      </c>
      <c r="G25" s="22">
        <v>46667.64</v>
      </c>
      <c r="H25" s="57">
        <f t="shared" si="0"/>
        <v>0.32974344063921407</v>
      </c>
      <c r="I25" s="22">
        <v>34369235.539999999</v>
      </c>
      <c r="J25" s="22">
        <v>751125.69</v>
      </c>
      <c r="K25" s="60">
        <f t="shared" si="1"/>
        <v>0.3243611429328993</v>
      </c>
      <c r="L25" s="23">
        <v>18019259.370000001</v>
      </c>
      <c r="M25" s="24">
        <v>25.52</v>
      </c>
      <c r="N25" s="24">
        <v>16776564.98</v>
      </c>
      <c r="O25" s="61">
        <f t="shared" si="2"/>
        <v>24.217400847941111</v>
      </c>
      <c r="P25" s="25">
        <v>33780630.939999998</v>
      </c>
      <c r="Q25" s="63">
        <f t="shared" si="3"/>
        <v>0.31985682343535843</v>
      </c>
      <c r="R25" s="24">
        <v>34394685.390000001</v>
      </c>
      <c r="S25" s="66">
        <f t="shared" si="7"/>
        <v>0.33093907277580964</v>
      </c>
      <c r="T25" s="41">
        <v>108611018.2</v>
      </c>
      <c r="U25" s="42">
        <v>40124325.18</v>
      </c>
      <c r="V25" s="43">
        <f t="shared" si="8"/>
        <v>0.36943144300621239</v>
      </c>
      <c r="W25" s="41">
        <v>109562929.84</v>
      </c>
      <c r="X25" s="42">
        <v>41979471.130000003</v>
      </c>
      <c r="Y25" s="43">
        <f t="shared" si="6"/>
        <v>0.38315396632149795</v>
      </c>
    </row>
    <row r="26" spans="1:25" s="3" customFormat="1" ht="16.5" customHeight="1">
      <c r="A26" s="12" t="s">
        <v>52</v>
      </c>
      <c r="B26" s="17">
        <v>154824949</v>
      </c>
      <c r="C26" s="18">
        <v>167949545</v>
      </c>
      <c r="D26" s="19">
        <v>155087796</v>
      </c>
      <c r="E26" s="20">
        <v>168552864</v>
      </c>
      <c r="F26" s="21">
        <v>43536998</v>
      </c>
      <c r="G26" s="22">
        <v>1641578</v>
      </c>
      <c r="H26" s="57">
        <f t="shared" si="0"/>
        <v>0.27059863588264449</v>
      </c>
      <c r="I26" s="22">
        <v>43928490</v>
      </c>
      <c r="J26" s="22">
        <v>1786970</v>
      </c>
      <c r="K26" s="60">
        <f t="shared" si="1"/>
        <v>0.25091773841959503</v>
      </c>
      <c r="L26" s="23">
        <v>25852116</v>
      </c>
      <c r="M26" s="24">
        <v>23.23</v>
      </c>
      <c r="N26" s="24">
        <v>29789162</v>
      </c>
      <c r="O26" s="61">
        <f t="shared" si="2"/>
        <v>24.01943927988679</v>
      </c>
      <c r="P26" s="25">
        <v>51848631</v>
      </c>
      <c r="Q26" s="63">
        <f t="shared" si="3"/>
        <v>0.33431793047081537</v>
      </c>
      <c r="R26" s="24">
        <v>63378570</v>
      </c>
      <c r="S26" s="66">
        <f t="shared" si="7"/>
        <v>0.37601597799014558</v>
      </c>
      <c r="T26" s="41">
        <v>141910883</v>
      </c>
      <c r="U26" s="42">
        <v>39004163</v>
      </c>
      <c r="V26" s="43">
        <f t="shared" si="8"/>
        <v>0.27484969563609862</v>
      </c>
      <c r="W26" s="41">
        <v>154847405</v>
      </c>
      <c r="X26" s="42">
        <v>46459458</v>
      </c>
      <c r="Y26" s="43">
        <f t="shared" si="6"/>
        <v>0.3000338171634197</v>
      </c>
    </row>
    <row r="27" spans="1:25" s="3" customFormat="1" ht="16.5" customHeight="1">
      <c r="A27" s="12" t="s">
        <v>21</v>
      </c>
      <c r="B27" s="17">
        <v>255532230.06</v>
      </c>
      <c r="C27" s="18">
        <v>280926688.86000001</v>
      </c>
      <c r="D27" s="19">
        <v>257163496.15000001</v>
      </c>
      <c r="E27" s="20">
        <v>283314606.31</v>
      </c>
      <c r="F27" s="21">
        <v>95884618.560000002</v>
      </c>
      <c r="G27" s="22">
        <v>1253156.96</v>
      </c>
      <c r="H27" s="57">
        <f t="shared" si="0"/>
        <v>0.37033082510875498</v>
      </c>
      <c r="I27" s="22">
        <v>103440962.13000001</v>
      </c>
      <c r="J27" s="22">
        <v>1109889.81</v>
      </c>
      <c r="K27" s="60">
        <f t="shared" si="1"/>
        <v>0.36426255097107119</v>
      </c>
      <c r="L27" s="23">
        <v>42553884.850000001</v>
      </c>
      <c r="M27" s="24">
        <v>26.65</v>
      </c>
      <c r="N27" s="24">
        <v>50393338.880000003</v>
      </c>
      <c r="O27" s="61">
        <f t="shared" si="2"/>
        <v>28.392896605517365</v>
      </c>
      <c r="P27" s="25">
        <v>64549595.700000003</v>
      </c>
      <c r="Q27" s="63">
        <f t="shared" si="3"/>
        <v>0.25100605904948925</v>
      </c>
      <c r="R27" s="24">
        <v>74199731.38000004</v>
      </c>
      <c r="S27" s="66">
        <f t="shared" si="7"/>
        <v>0.26189871516476437</v>
      </c>
      <c r="T27" s="41">
        <v>237094903.40000001</v>
      </c>
      <c r="U27" s="42">
        <v>64716258.049999997</v>
      </c>
      <c r="V27" s="43">
        <f t="shared" si="8"/>
        <v>0.27295507883953946</v>
      </c>
      <c r="W27" s="41">
        <v>270533130.92000002</v>
      </c>
      <c r="X27" s="42">
        <v>78355527.680000007</v>
      </c>
      <c r="Y27" s="43">
        <f t="shared" si="6"/>
        <v>0.28963375913898953</v>
      </c>
    </row>
    <row r="28" spans="1:25" s="3" customFormat="1" ht="16.5" customHeight="1">
      <c r="A28" s="12" t="s">
        <v>22</v>
      </c>
      <c r="B28" s="17">
        <v>70711013.709999993</v>
      </c>
      <c r="C28" s="18">
        <v>77190671.280000001</v>
      </c>
      <c r="D28" s="19">
        <v>70767732.459999993</v>
      </c>
      <c r="E28" s="20">
        <v>77258838.530000001</v>
      </c>
      <c r="F28" s="21">
        <v>28304111.43</v>
      </c>
      <c r="G28" s="22">
        <v>1343044.5</v>
      </c>
      <c r="H28" s="57">
        <f t="shared" si="0"/>
        <v>0.38128525551299158</v>
      </c>
      <c r="I28" s="22">
        <v>29631184.270000003</v>
      </c>
      <c r="J28" s="22">
        <v>2098796.4299999997</v>
      </c>
      <c r="K28" s="60">
        <f t="shared" si="1"/>
        <v>0.35668024883641097</v>
      </c>
      <c r="L28" s="23">
        <v>12771715.01</v>
      </c>
      <c r="M28" s="24">
        <v>30.12</v>
      </c>
      <c r="N28" s="24">
        <v>14144271.949999999</v>
      </c>
      <c r="O28" s="61">
        <f t="shared" si="2"/>
        <v>29.740169289517322</v>
      </c>
      <c r="P28" s="25">
        <v>24357205.499999993</v>
      </c>
      <c r="Q28" s="63">
        <f t="shared" si="3"/>
        <v>0.34418519081090243</v>
      </c>
      <c r="R28" s="24">
        <v>26493725.52999999</v>
      </c>
      <c r="S28" s="66">
        <f t="shared" si="7"/>
        <v>0.34292161303605856</v>
      </c>
      <c r="T28" s="41">
        <v>69839307.170000002</v>
      </c>
      <c r="U28" s="42">
        <v>22606803.530000001</v>
      </c>
      <c r="V28" s="43">
        <f t="shared" si="8"/>
        <v>0.32369741977782568</v>
      </c>
      <c r="W28" s="41">
        <v>77250568.310000002</v>
      </c>
      <c r="X28" s="42">
        <v>23926200.02</v>
      </c>
      <c r="Y28" s="43">
        <f t="shared" si="6"/>
        <v>0.30972199355202384</v>
      </c>
    </row>
    <row r="29" spans="1:25" s="3" customFormat="1" ht="16.5" customHeight="1">
      <c r="A29" s="12" t="s">
        <v>23</v>
      </c>
      <c r="B29" s="17">
        <v>308730629</v>
      </c>
      <c r="C29" s="18">
        <v>339619627</v>
      </c>
      <c r="D29" s="19">
        <v>308797004</v>
      </c>
      <c r="E29" s="20">
        <v>339656233</v>
      </c>
      <c r="F29" s="21">
        <v>95422310</v>
      </c>
      <c r="G29" s="22">
        <v>1427097</v>
      </c>
      <c r="H29" s="57">
        <f t="shared" si="0"/>
        <v>0.30445703850135325</v>
      </c>
      <c r="I29" s="22">
        <v>99170491</v>
      </c>
      <c r="J29" s="22">
        <v>1235631</v>
      </c>
      <c r="K29" s="60">
        <f t="shared" si="1"/>
        <v>0.28836631399986784</v>
      </c>
      <c r="L29" s="23">
        <v>62816215</v>
      </c>
      <c r="M29" s="24">
        <v>29.45</v>
      </c>
      <c r="N29" s="24">
        <v>71380866</v>
      </c>
      <c r="O29" s="61">
        <f t="shared" si="2"/>
        <v>29.686472235857813</v>
      </c>
      <c r="P29" s="25">
        <v>90502000</v>
      </c>
      <c r="Q29" s="63">
        <f t="shared" si="3"/>
        <v>0.29307926834678744</v>
      </c>
      <c r="R29" s="24">
        <v>108202098</v>
      </c>
      <c r="S29" s="66">
        <f t="shared" si="7"/>
        <v>0.31856355776047246</v>
      </c>
      <c r="T29" s="41">
        <v>310948628</v>
      </c>
      <c r="U29" s="42">
        <v>56968515</v>
      </c>
      <c r="V29" s="43">
        <f t="shared" si="8"/>
        <v>0.18320876784830195</v>
      </c>
      <c r="W29" s="41">
        <v>344809433</v>
      </c>
      <c r="X29" s="42">
        <v>69538950</v>
      </c>
      <c r="Y29" s="43">
        <f t="shared" si="6"/>
        <v>0.20167357196402455</v>
      </c>
    </row>
    <row r="30" spans="1:25" s="3" customFormat="1" ht="16.5" customHeight="1">
      <c r="A30" s="12" t="s">
        <v>24</v>
      </c>
      <c r="B30" s="17">
        <v>2531152</v>
      </c>
      <c r="C30" s="18">
        <v>4487877</v>
      </c>
      <c r="D30" s="19">
        <v>2535005.67</v>
      </c>
      <c r="E30" s="20">
        <v>4490168.03</v>
      </c>
      <c r="F30" s="21">
        <v>792469</v>
      </c>
      <c r="G30" s="22">
        <v>60233</v>
      </c>
      <c r="H30" s="57">
        <f t="shared" si="0"/>
        <v>0.28928961990429652</v>
      </c>
      <c r="I30" s="22">
        <v>1353943</v>
      </c>
      <c r="J30" s="22">
        <v>110360</v>
      </c>
      <c r="K30" s="60">
        <f t="shared" si="1"/>
        <v>0.27709828054556751</v>
      </c>
      <c r="L30" s="23">
        <v>224498</v>
      </c>
      <c r="M30" s="24">
        <v>12.91</v>
      </c>
      <c r="N30" s="24">
        <v>199441</v>
      </c>
      <c r="O30" s="61">
        <f t="shared" si="2"/>
        <v>6.3639183211899164</v>
      </c>
      <c r="P30" s="25">
        <v>818493</v>
      </c>
      <c r="Q30" s="63">
        <f t="shared" si="3"/>
        <v>0.32287620090411867</v>
      </c>
      <c r="R30" s="24">
        <v>1787486</v>
      </c>
      <c r="S30" s="66">
        <f t="shared" si="7"/>
        <v>0.39808888844634172</v>
      </c>
      <c r="T30" s="41">
        <v>2531152</v>
      </c>
      <c r="U30" s="42">
        <v>1266788</v>
      </c>
      <c r="V30" s="43">
        <f t="shared" si="8"/>
        <v>0.50047883335335053</v>
      </c>
      <c r="W30" s="41">
        <v>4740824.2300000004</v>
      </c>
      <c r="X30" s="42">
        <v>2824606.2</v>
      </c>
      <c r="Y30" s="43">
        <f t="shared" si="6"/>
        <v>0.59580487758349143</v>
      </c>
    </row>
    <row r="31" spans="1:25" s="3" customFormat="1" ht="16.5" customHeight="1">
      <c r="A31" s="12" t="s">
        <v>25</v>
      </c>
      <c r="B31" s="17">
        <v>35545237.520000003</v>
      </c>
      <c r="C31" s="18">
        <v>38380000</v>
      </c>
      <c r="D31" s="19">
        <v>35691404.159999996</v>
      </c>
      <c r="E31" s="20">
        <v>38472196.509999998</v>
      </c>
      <c r="F31" s="21">
        <v>19240348.560000002</v>
      </c>
      <c r="G31" s="22">
        <v>1531127.95</v>
      </c>
      <c r="H31" s="57">
        <f t="shared" si="0"/>
        <v>0.49821640944263412</v>
      </c>
      <c r="I31" s="22">
        <v>21217000</v>
      </c>
      <c r="J31" s="22">
        <v>1545000</v>
      </c>
      <c r="K31" s="60">
        <f t="shared" si="1"/>
        <v>0.51255862428348098</v>
      </c>
      <c r="L31" s="23">
        <v>2556572.79</v>
      </c>
      <c r="M31" s="24">
        <v>15.68</v>
      </c>
      <c r="N31" s="24">
        <v>1353086.76</v>
      </c>
      <c r="O31" s="61">
        <f t="shared" si="2"/>
        <v>7.8837427023247679</v>
      </c>
      <c r="P31" s="25">
        <v>6703642.3900000043</v>
      </c>
      <c r="Q31" s="63">
        <f t="shared" si="3"/>
        <v>0.18782232158612852</v>
      </c>
      <c r="R31" s="24">
        <v>6660049.4800000004</v>
      </c>
      <c r="S31" s="66">
        <f t="shared" si="7"/>
        <v>0.17311331517733508</v>
      </c>
      <c r="T31" s="41">
        <v>37953609.399999999</v>
      </c>
      <c r="U31" s="42">
        <v>10165591.060000001</v>
      </c>
      <c r="V31" s="43">
        <f t="shared" si="8"/>
        <v>0.26784253779035838</v>
      </c>
      <c r="W31" s="41">
        <v>38868382.869999997</v>
      </c>
      <c r="X31" s="42">
        <v>11175536.93</v>
      </c>
      <c r="Y31" s="43">
        <f t="shared" si="6"/>
        <v>0.2875225595924053</v>
      </c>
    </row>
    <row r="32" spans="1:25" s="3" customFormat="1" ht="16.5" customHeight="1">
      <c r="A32" s="12" t="s">
        <v>26</v>
      </c>
      <c r="B32" s="17">
        <v>49037476.490000002</v>
      </c>
      <c r="C32" s="18">
        <v>52888729.479999997</v>
      </c>
      <c r="D32" s="19">
        <v>49369383.630000003</v>
      </c>
      <c r="E32" s="20">
        <v>53129394.25</v>
      </c>
      <c r="F32" s="21">
        <v>21341583.66</v>
      </c>
      <c r="G32" s="22">
        <v>380673.14</v>
      </c>
      <c r="H32" s="57">
        <f t="shared" si="0"/>
        <v>0.42744676154521261</v>
      </c>
      <c r="I32" s="22">
        <v>22519824.66</v>
      </c>
      <c r="J32" s="22">
        <v>298813.48</v>
      </c>
      <c r="K32" s="60">
        <f t="shared" si="1"/>
        <v>0.42014643570522769</v>
      </c>
      <c r="L32" s="23">
        <v>6074011.2800000003</v>
      </c>
      <c r="M32" s="24">
        <v>21.93</v>
      </c>
      <c r="N32" s="24">
        <v>6643796.71</v>
      </c>
      <c r="O32" s="61">
        <f t="shared" si="2"/>
        <v>21.876971689886577</v>
      </c>
      <c r="P32" s="25">
        <v>11003625.290000003</v>
      </c>
      <c r="Q32" s="63">
        <f t="shared" si="3"/>
        <v>0.22288358656585486</v>
      </c>
      <c r="R32" s="24">
        <v>12611613.809999995</v>
      </c>
      <c r="S32" s="66">
        <f t="shared" si="7"/>
        <v>0.23737544890228057</v>
      </c>
      <c r="T32" s="41">
        <v>51109383.630000003</v>
      </c>
      <c r="U32" s="42">
        <v>13250881.630000001</v>
      </c>
      <c r="V32" s="43">
        <f t="shared" si="8"/>
        <v>0.25926514250158256</v>
      </c>
      <c r="W32" s="41">
        <v>54059197.25</v>
      </c>
      <c r="X32" s="42">
        <v>14791209.289999999</v>
      </c>
      <c r="Y32" s="43">
        <f t="shared" si="6"/>
        <v>0.27361133798560056</v>
      </c>
    </row>
    <row r="33" spans="1:25" s="3" customFormat="1" ht="16.5" customHeight="1">
      <c r="A33" s="12" t="s">
        <v>27</v>
      </c>
      <c r="B33" s="17">
        <v>112957591.28</v>
      </c>
      <c r="C33" s="18">
        <v>126510241.79000001</v>
      </c>
      <c r="D33" s="19">
        <v>113462554.29000001</v>
      </c>
      <c r="E33" s="20">
        <v>126532002.17</v>
      </c>
      <c r="F33" s="21">
        <v>36976971.969999999</v>
      </c>
      <c r="G33" s="22">
        <v>815232.66</v>
      </c>
      <c r="H33" s="57">
        <f t="shared" si="0"/>
        <v>0.32013553848153553</v>
      </c>
      <c r="I33" s="22">
        <v>37903361.799999997</v>
      </c>
      <c r="J33" s="22">
        <v>981360</v>
      </c>
      <c r="K33" s="60">
        <f t="shared" si="1"/>
        <v>0.29184990304017028</v>
      </c>
      <c r="L33" s="23">
        <v>9272148.3699999992</v>
      </c>
      <c r="M33" s="24">
        <v>12.2</v>
      </c>
      <c r="N33" s="24">
        <v>17189999.559999999</v>
      </c>
      <c r="O33" s="61">
        <f t="shared" si="2"/>
        <v>19.400298895458263</v>
      </c>
      <c r="P33" s="25">
        <v>39501686.799999997</v>
      </c>
      <c r="Q33" s="63">
        <f t="shared" si="3"/>
        <v>0.34814734294661892</v>
      </c>
      <c r="R33" s="24">
        <v>44519280.149999999</v>
      </c>
      <c r="S33" s="66">
        <f t="shared" si="7"/>
        <v>0.35184205881913455</v>
      </c>
      <c r="T33" s="41">
        <v>113462554.29000001</v>
      </c>
      <c r="U33" s="42">
        <v>30597538.199999999</v>
      </c>
      <c r="V33" s="43">
        <f t="shared" si="8"/>
        <v>0.26967080365382456</v>
      </c>
      <c r="W33" s="41">
        <v>126532002.17</v>
      </c>
      <c r="X33" s="42">
        <v>35082313.280000001</v>
      </c>
      <c r="Y33" s="43">
        <f t="shared" si="6"/>
        <v>0.27726039798900626</v>
      </c>
    </row>
    <row r="34" spans="1:25" s="3" customFormat="1" ht="16.5" customHeight="1">
      <c r="A34" s="12" t="s">
        <v>28</v>
      </c>
      <c r="B34" s="17">
        <v>7829197</v>
      </c>
      <c r="C34" s="18">
        <v>8039159.3700000001</v>
      </c>
      <c r="D34" s="19">
        <v>7831148</v>
      </c>
      <c r="E34" s="20">
        <v>8233187.1799999997</v>
      </c>
      <c r="F34" s="21">
        <v>4728398</v>
      </c>
      <c r="G34" s="22">
        <v>240000</v>
      </c>
      <c r="H34" s="57">
        <f t="shared" si="0"/>
        <v>0.57328970008035307</v>
      </c>
      <c r="I34" s="22">
        <v>4409199.49</v>
      </c>
      <c r="J34" s="22">
        <v>552011.06000000006</v>
      </c>
      <c r="K34" s="60">
        <f t="shared" si="1"/>
        <v>0.47979997067777996</v>
      </c>
      <c r="L34" s="23">
        <v>1000</v>
      </c>
      <c r="M34" s="24">
        <v>0.03</v>
      </c>
      <c r="N34" s="24">
        <v>11164</v>
      </c>
      <c r="O34" s="61">
        <f t="shared" si="2"/>
        <v>0.30755160853182761</v>
      </c>
      <c r="P34" s="25">
        <v>2228799</v>
      </c>
      <c r="Q34" s="63">
        <f t="shared" si="3"/>
        <v>0.28460693119322988</v>
      </c>
      <c r="R34" s="24">
        <v>2810188.28</v>
      </c>
      <c r="S34" s="66">
        <f t="shared" si="7"/>
        <v>0.34132447356796275</v>
      </c>
      <c r="T34" s="41">
        <v>8386148</v>
      </c>
      <c r="U34" s="42">
        <v>3139631</v>
      </c>
      <c r="V34" s="43">
        <f t="shared" si="8"/>
        <v>0.37438297058434933</v>
      </c>
      <c r="W34" s="41">
        <v>8663187.1799999997</v>
      </c>
      <c r="X34" s="42">
        <v>3527983</v>
      </c>
      <c r="Y34" s="43">
        <f t="shared" si="6"/>
        <v>0.40723845932184971</v>
      </c>
    </row>
    <row r="35" spans="1:25" s="3" customFormat="1" ht="16.5" customHeight="1">
      <c r="A35" s="12" t="s">
        <v>29</v>
      </c>
      <c r="B35" s="17">
        <v>131118524.03</v>
      </c>
      <c r="C35" s="18">
        <v>123357164.27</v>
      </c>
      <c r="D35" s="19">
        <v>131179997.63</v>
      </c>
      <c r="E35" s="20">
        <v>123511586.20999999</v>
      </c>
      <c r="F35" s="21">
        <v>35101507.840000004</v>
      </c>
      <c r="G35" s="22">
        <v>595367.05999999994</v>
      </c>
      <c r="H35" s="57">
        <f t="shared" si="0"/>
        <v>0.26316755039207868</v>
      </c>
      <c r="I35" s="22">
        <v>33587533.159999996</v>
      </c>
      <c r="J35" s="22">
        <v>613586.39</v>
      </c>
      <c r="K35" s="60">
        <f t="shared" si="1"/>
        <v>0.26730467553410792</v>
      </c>
      <c r="L35" s="23">
        <v>22405102.050000001</v>
      </c>
      <c r="M35" s="24">
        <v>23.33</v>
      </c>
      <c r="N35" s="24">
        <v>23012243.440000001</v>
      </c>
      <c r="O35" s="61">
        <f t="shared" si="2"/>
        <v>25.634775542078085</v>
      </c>
      <c r="P35" s="25">
        <v>41972704.859999999</v>
      </c>
      <c r="Q35" s="63">
        <f t="shared" si="3"/>
        <v>0.31996268957395618</v>
      </c>
      <c r="R35" s="24">
        <v>34117486.189999998</v>
      </c>
      <c r="S35" s="66">
        <f t="shared" si="7"/>
        <v>0.27622903435141627</v>
      </c>
      <c r="T35" s="41">
        <v>136568625.30000001</v>
      </c>
      <c r="U35" s="42">
        <v>34969164.340000004</v>
      </c>
      <c r="V35" s="43">
        <f t="shared" si="8"/>
        <v>0.25605562231576479</v>
      </c>
      <c r="W35" s="41">
        <v>125982768.39</v>
      </c>
      <c r="X35" s="42">
        <v>33355691.899999999</v>
      </c>
      <c r="Y35" s="43">
        <f t="shared" si="6"/>
        <v>0.26476392229088086</v>
      </c>
    </row>
    <row r="36" spans="1:25" s="3" customFormat="1" ht="16.5" customHeight="1">
      <c r="A36" s="12" t="s">
        <v>30</v>
      </c>
      <c r="B36" s="17">
        <v>5263125.25</v>
      </c>
      <c r="C36" s="18">
        <v>5772080.4100000001</v>
      </c>
      <c r="D36" s="19">
        <v>5263183.46</v>
      </c>
      <c r="E36" s="20">
        <v>5772334.3499999996</v>
      </c>
      <c r="F36" s="21">
        <v>1937188.5699999998</v>
      </c>
      <c r="G36" s="22">
        <v>126680.94</v>
      </c>
      <c r="H36" s="57">
        <f t="shared" si="0"/>
        <v>0.34399858335121319</v>
      </c>
      <c r="I36" s="22">
        <v>1837576.7</v>
      </c>
      <c r="J36" s="22">
        <v>109174.92</v>
      </c>
      <c r="K36" s="60">
        <f t="shared" si="1"/>
        <v>0.29944173629417614</v>
      </c>
      <c r="L36" s="23">
        <v>245115</v>
      </c>
      <c r="M36" s="24">
        <v>7.37</v>
      </c>
      <c r="N36" s="24">
        <v>571357.75</v>
      </c>
      <c r="O36" s="61">
        <f t="shared" si="2"/>
        <v>14.521723503470785</v>
      </c>
      <c r="P36" s="25">
        <v>1913038.5000000007</v>
      </c>
      <c r="Q36" s="63">
        <f t="shared" si="3"/>
        <v>0.36347554945386623</v>
      </c>
      <c r="R36" s="24">
        <v>2032931.9200000002</v>
      </c>
      <c r="S36" s="66">
        <f t="shared" si="7"/>
        <v>0.35218540658511926</v>
      </c>
      <c r="T36" s="41">
        <v>4365473.49</v>
      </c>
      <c r="U36" s="42">
        <v>1289135</v>
      </c>
      <c r="V36" s="43">
        <f t="shared" si="8"/>
        <v>0.2953024461041911</v>
      </c>
      <c r="W36" s="41">
        <v>4233275.8</v>
      </c>
      <c r="X36" s="42">
        <v>1273116</v>
      </c>
      <c r="Y36" s="43">
        <f t="shared" si="6"/>
        <v>0.30074015021652972</v>
      </c>
    </row>
    <row r="37" spans="1:25" s="3" customFormat="1" ht="16.5" customHeight="1">
      <c r="A37" s="12" t="s">
        <v>31</v>
      </c>
      <c r="B37" s="17">
        <v>15554404.9</v>
      </c>
      <c r="C37" s="18">
        <v>17089182.100000001</v>
      </c>
      <c r="D37" s="19">
        <v>15554404.9</v>
      </c>
      <c r="E37" s="20">
        <v>17089282.100000001</v>
      </c>
      <c r="F37" s="21">
        <v>5836938</v>
      </c>
      <c r="G37" s="22">
        <v>980980.7</v>
      </c>
      <c r="H37" s="57">
        <f t="shared" si="0"/>
        <v>0.31219177662013925</v>
      </c>
      <c r="I37" s="22">
        <v>5542883.1399999997</v>
      </c>
      <c r="J37" s="22">
        <v>874349.79</v>
      </c>
      <c r="K37" s="60">
        <f t="shared" si="1"/>
        <v>0.27318647098973797</v>
      </c>
      <c r="L37" s="23">
        <v>1938392</v>
      </c>
      <c r="M37" s="24">
        <v>19.95</v>
      </c>
      <c r="N37" s="24">
        <v>2245672.5</v>
      </c>
      <c r="O37" s="61">
        <f t="shared" si="2"/>
        <v>19.449284205958232</v>
      </c>
      <c r="P37" s="25">
        <v>3674579.1</v>
      </c>
      <c r="Q37" s="63">
        <f t="shared" si="3"/>
        <v>0.23624041701524692</v>
      </c>
      <c r="R37" s="24">
        <v>4656918.9000000004</v>
      </c>
      <c r="S37" s="66">
        <f t="shared" si="7"/>
        <v>0.27250523882451444</v>
      </c>
      <c r="T37" s="41">
        <v>14954491.300000001</v>
      </c>
      <c r="U37" s="42">
        <v>3436737</v>
      </c>
      <c r="V37" s="43">
        <f t="shared" si="8"/>
        <v>0.22981303282445989</v>
      </c>
      <c r="W37" s="41">
        <v>16578104.1</v>
      </c>
      <c r="X37" s="42">
        <v>4589157.4000000004</v>
      </c>
      <c r="Y37" s="43">
        <f t="shared" si="6"/>
        <v>0.27682039950515214</v>
      </c>
    </row>
    <row r="38" spans="1:25" s="3" customFormat="1" ht="16.5" customHeight="1">
      <c r="A38" s="12" t="s">
        <v>32</v>
      </c>
      <c r="B38" s="17">
        <v>44996643.850000001</v>
      </c>
      <c r="C38" s="18">
        <v>46194570.280000001</v>
      </c>
      <c r="D38" s="19">
        <v>45015616.789999999</v>
      </c>
      <c r="E38" s="20">
        <v>46220184.32</v>
      </c>
      <c r="F38" s="21">
        <v>18317522.240000002</v>
      </c>
      <c r="G38" s="22">
        <v>8197673.5499999998</v>
      </c>
      <c r="H38" s="57">
        <f t="shared" si="0"/>
        <v>0.22490229990786303</v>
      </c>
      <c r="I38" s="22">
        <v>20231880.359999999</v>
      </c>
      <c r="J38" s="22">
        <v>9176326.4299999997</v>
      </c>
      <c r="K38" s="60">
        <f t="shared" si="1"/>
        <v>0.23932583121758177</v>
      </c>
      <c r="L38" s="23">
        <v>5177741.3899999997</v>
      </c>
      <c r="M38" s="24">
        <v>19.41</v>
      </c>
      <c r="N38" s="24">
        <v>5035792.91</v>
      </c>
      <c r="O38" s="61">
        <f t="shared" si="2"/>
        <v>19.396267973453497</v>
      </c>
      <c r="P38" s="25">
        <v>13910570.16</v>
      </c>
      <c r="Q38" s="63">
        <f t="shared" si="3"/>
        <v>0.30901654030185732</v>
      </c>
      <c r="R38" s="24">
        <v>14446551.32</v>
      </c>
      <c r="S38" s="66">
        <f t="shared" si="7"/>
        <v>0.31255936194414552</v>
      </c>
      <c r="T38" s="41">
        <v>44996953.350000001</v>
      </c>
      <c r="U38" s="42">
        <v>11078875.08</v>
      </c>
      <c r="V38" s="43">
        <f t="shared" si="8"/>
        <v>0.24621389350130302</v>
      </c>
      <c r="W38" s="41">
        <v>47224658.079999998</v>
      </c>
      <c r="X38" s="42">
        <v>12398598.220000001</v>
      </c>
      <c r="Y38" s="43">
        <f t="shared" si="6"/>
        <v>0.26254500771601991</v>
      </c>
    </row>
    <row r="39" spans="1:25" s="3" customFormat="1" ht="16.5" customHeight="1">
      <c r="A39" s="12" t="s">
        <v>33</v>
      </c>
      <c r="B39" s="17">
        <v>229997766.75</v>
      </c>
      <c r="C39" s="18">
        <v>247087970.80000001</v>
      </c>
      <c r="D39" s="19">
        <v>231001530.72999999</v>
      </c>
      <c r="E39" s="20">
        <v>248229952.06</v>
      </c>
      <c r="F39" s="21">
        <v>73172539.890000001</v>
      </c>
      <c r="G39" s="22">
        <v>437122.41</v>
      </c>
      <c r="H39" s="57">
        <f t="shared" si="0"/>
        <v>0.31624401622586629</v>
      </c>
      <c r="I39" s="22">
        <v>78635583.680000007</v>
      </c>
      <c r="J39" s="22">
        <v>389366.67</v>
      </c>
      <c r="K39" s="60">
        <f t="shared" si="1"/>
        <v>0.31667351816707706</v>
      </c>
      <c r="L39" s="23">
        <v>40579930.490000002</v>
      </c>
      <c r="M39" s="24">
        <v>25.88</v>
      </c>
      <c r="N39" s="24">
        <v>33741660.18</v>
      </c>
      <c r="O39" s="61">
        <f t="shared" si="2"/>
        <v>20.030384108456438</v>
      </c>
      <c r="P39" s="25">
        <v>64942767.100000016</v>
      </c>
      <c r="Q39" s="63">
        <f t="shared" si="3"/>
        <v>0.28113565695764436</v>
      </c>
      <c r="R39" s="24">
        <v>71748381.300000012</v>
      </c>
      <c r="S39" s="66">
        <f t="shared" si="7"/>
        <v>0.28903998371098105</v>
      </c>
      <c r="T39" s="41">
        <v>220909787.53999999</v>
      </c>
      <c r="U39" s="42">
        <v>52330960.659999996</v>
      </c>
      <c r="V39" s="43">
        <f t="shared" si="8"/>
        <v>0.23688837530806309</v>
      </c>
      <c r="W39" s="41">
        <v>218754498.86000001</v>
      </c>
      <c r="X39" s="42">
        <v>54537645.299999997</v>
      </c>
      <c r="Y39" s="43">
        <f t="shared" si="6"/>
        <v>0.24930982258291001</v>
      </c>
    </row>
    <row r="40" spans="1:25" s="3" customFormat="1" ht="16.5" customHeight="1">
      <c r="A40" s="12" t="s">
        <v>34</v>
      </c>
      <c r="B40" s="17">
        <v>121402969.12</v>
      </c>
      <c r="C40" s="18">
        <v>130560405.33</v>
      </c>
      <c r="D40" s="19">
        <v>121964284.08</v>
      </c>
      <c r="E40" s="20">
        <v>131874982.36</v>
      </c>
      <c r="F40" s="21">
        <v>38378305.420000002</v>
      </c>
      <c r="G40" s="22">
        <v>686674.97</v>
      </c>
      <c r="H40" s="57">
        <f t="shared" si="0"/>
        <v>0.31046712220640954</v>
      </c>
      <c r="I40" s="22">
        <v>39674536.060000002</v>
      </c>
      <c r="J40" s="22">
        <v>690598.19</v>
      </c>
      <c r="K40" s="60">
        <f t="shared" si="1"/>
        <v>0.29858928341609803</v>
      </c>
      <c r="L40" s="23">
        <v>18377074.440000001</v>
      </c>
      <c r="M40" s="24">
        <v>22.13</v>
      </c>
      <c r="N40" s="24">
        <v>26080312.84</v>
      </c>
      <c r="O40" s="61">
        <f t="shared" si="2"/>
        <v>28.695674090459189</v>
      </c>
      <c r="P40" s="25">
        <v>40129275.020000011</v>
      </c>
      <c r="Q40" s="63">
        <f t="shared" si="3"/>
        <v>0.32902480691542474</v>
      </c>
      <c r="R40" s="24">
        <v>43533353.460000001</v>
      </c>
      <c r="S40" s="66">
        <f t="shared" si="7"/>
        <v>0.33011078129406013</v>
      </c>
      <c r="T40" s="41">
        <v>131288752.20999999</v>
      </c>
      <c r="U40" s="42">
        <v>37338694.119999997</v>
      </c>
      <c r="V40" s="43">
        <f t="shared" si="8"/>
        <v>0.28440131764125326</v>
      </c>
      <c r="W40" s="41">
        <v>138651292.63</v>
      </c>
      <c r="X40" s="42">
        <v>39593146.109999999</v>
      </c>
      <c r="Y40" s="43">
        <f t="shared" si="6"/>
        <v>0.28555915605963289</v>
      </c>
    </row>
    <row r="41" spans="1:25" s="3" customFormat="1" ht="16.5" customHeight="1">
      <c r="A41" s="12" t="s">
        <v>35</v>
      </c>
      <c r="B41" s="17">
        <v>30759488.219999999</v>
      </c>
      <c r="C41" s="18">
        <v>34737183.43</v>
      </c>
      <c r="D41" s="19">
        <v>31090173.09</v>
      </c>
      <c r="E41" s="20">
        <v>35126092.719999999</v>
      </c>
      <c r="F41" s="21">
        <v>11947002.460000001</v>
      </c>
      <c r="G41" s="22">
        <v>2318049.64</v>
      </c>
      <c r="H41" s="57">
        <f t="shared" si="0"/>
        <v>0.3130400854244122</v>
      </c>
      <c r="I41" s="22">
        <v>10950474.800000001</v>
      </c>
      <c r="J41" s="22">
        <v>2613035.5699999998</v>
      </c>
      <c r="K41" s="60">
        <f t="shared" si="1"/>
        <v>0.24001483156517392</v>
      </c>
      <c r="L41" s="23">
        <v>2848589.94</v>
      </c>
      <c r="M41" s="24">
        <v>15.14</v>
      </c>
      <c r="N41" s="24">
        <v>4294549.99</v>
      </c>
      <c r="O41" s="61">
        <f t="shared" si="2"/>
        <v>18.054410371780808</v>
      </c>
      <c r="P41" s="25">
        <v>11832443.400000002</v>
      </c>
      <c r="Q41" s="63">
        <f t="shared" si="3"/>
        <v>0.38058467431967591</v>
      </c>
      <c r="R41" s="24">
        <v>13473477.599999998</v>
      </c>
      <c r="S41" s="66">
        <f t="shared" si="7"/>
        <v>0.38357461808806609</v>
      </c>
      <c r="T41" s="41">
        <v>31753816.760000002</v>
      </c>
      <c r="U41" s="42">
        <v>12091875.51</v>
      </c>
      <c r="V41" s="43">
        <f t="shared" si="8"/>
        <v>0.38080069559486868</v>
      </c>
      <c r="W41" s="41">
        <v>37083797.039999999</v>
      </c>
      <c r="X41" s="42">
        <v>14471766.99</v>
      </c>
      <c r="Y41" s="43">
        <f t="shared" si="6"/>
        <v>0.3902450165604725</v>
      </c>
    </row>
    <row r="42" spans="1:25" s="3" customFormat="1" ht="16.5" customHeight="1">
      <c r="A42" s="12" t="s">
        <v>36</v>
      </c>
      <c r="B42" s="17">
        <v>255142065.16</v>
      </c>
      <c r="C42" s="18">
        <v>279499207.91000003</v>
      </c>
      <c r="D42" s="19">
        <v>256976617.94</v>
      </c>
      <c r="E42" s="20">
        <v>279749804.47000003</v>
      </c>
      <c r="F42" s="21">
        <v>68842321.719999999</v>
      </c>
      <c r="G42" s="22">
        <v>3229179</v>
      </c>
      <c r="H42" s="57">
        <f t="shared" si="0"/>
        <v>0.25716317173671027</v>
      </c>
      <c r="I42" s="22">
        <v>76963360.75</v>
      </c>
      <c r="J42" s="22">
        <v>3859540.17</v>
      </c>
      <c r="K42" s="60">
        <f t="shared" si="1"/>
        <v>0.26155287210523959</v>
      </c>
      <c r="L42" s="23">
        <v>43485258.229999997</v>
      </c>
      <c r="M42" s="24">
        <v>23.34</v>
      </c>
      <c r="N42" s="24">
        <v>50404181.420000002</v>
      </c>
      <c r="O42" s="61">
        <f t="shared" si="2"/>
        <v>24.886548295908089</v>
      </c>
      <c r="P42" s="25">
        <v>90128804.290000021</v>
      </c>
      <c r="Q42" s="63">
        <f t="shared" si="3"/>
        <v>0.35072764601113898</v>
      </c>
      <c r="R42" s="24">
        <v>96776888.64000003</v>
      </c>
      <c r="S42" s="66">
        <f t="shared" si="7"/>
        <v>0.34594086249085565</v>
      </c>
      <c r="T42" s="41">
        <v>247737943.49000001</v>
      </c>
      <c r="U42" s="42">
        <v>76201915.75</v>
      </c>
      <c r="V42" s="43">
        <f t="shared" si="8"/>
        <v>0.30759081421484352</v>
      </c>
      <c r="W42" s="41">
        <v>280597489.92000002</v>
      </c>
      <c r="X42" s="42">
        <v>86569223.579999998</v>
      </c>
      <c r="Y42" s="43">
        <f t="shared" si="6"/>
        <v>0.30851745539377917</v>
      </c>
    </row>
    <row r="43" spans="1:25" s="3" customFormat="1" ht="16.5" customHeight="1">
      <c r="A43" s="12" t="s">
        <v>37</v>
      </c>
      <c r="B43" s="17">
        <v>24267033.670000002</v>
      </c>
      <c r="C43" s="18">
        <v>24601675.760000002</v>
      </c>
      <c r="D43" s="19">
        <v>24273666.670000002</v>
      </c>
      <c r="E43" s="20">
        <v>24606319.760000002</v>
      </c>
      <c r="F43" s="21">
        <v>9393235.4800000004</v>
      </c>
      <c r="G43" s="22">
        <v>0</v>
      </c>
      <c r="H43" s="57">
        <f t="shared" si="0"/>
        <v>0.38707802559372306</v>
      </c>
      <c r="I43" s="22">
        <v>8421326.7599999998</v>
      </c>
      <c r="J43" s="22">
        <v>0</v>
      </c>
      <c r="K43" s="60">
        <f t="shared" si="1"/>
        <v>0.34230703803081092</v>
      </c>
      <c r="L43" s="23">
        <v>928838.1</v>
      </c>
      <c r="M43" s="24">
        <v>6.24</v>
      </c>
      <c r="N43" s="24">
        <v>2399454.33</v>
      </c>
      <c r="O43" s="61">
        <f t="shared" si="2"/>
        <v>14.829434952237433</v>
      </c>
      <c r="P43" s="25">
        <v>6414007.3900000025</v>
      </c>
      <c r="Q43" s="63">
        <f t="shared" si="3"/>
        <v>0.26423726902071704</v>
      </c>
      <c r="R43" s="24">
        <v>8531314.2400000039</v>
      </c>
      <c r="S43" s="66">
        <f t="shared" si="7"/>
        <v>0.34671232119272449</v>
      </c>
      <c r="T43" s="41">
        <v>24670623.02</v>
      </c>
      <c r="U43" s="42">
        <v>11308977.33</v>
      </c>
      <c r="V43" s="43">
        <f t="shared" si="8"/>
        <v>0.45839853013975485</v>
      </c>
      <c r="W43" s="41">
        <v>26398539.210000001</v>
      </c>
      <c r="X43" s="42">
        <v>10941945.26</v>
      </c>
      <c r="Y43" s="43">
        <f t="shared" si="6"/>
        <v>0.41449055847207994</v>
      </c>
    </row>
    <row r="44" spans="1:25" s="3" customFormat="1" ht="16.5" customHeight="1">
      <c r="A44" s="12" t="s">
        <v>38</v>
      </c>
      <c r="B44" s="17">
        <v>127990738.59</v>
      </c>
      <c r="C44" s="18">
        <v>129924627.95</v>
      </c>
      <c r="D44" s="19">
        <v>128072001.06</v>
      </c>
      <c r="E44" s="20">
        <v>130317353.89</v>
      </c>
      <c r="F44" s="21">
        <v>44751837.859999999</v>
      </c>
      <c r="G44" s="22">
        <v>159002</v>
      </c>
      <c r="H44" s="57">
        <f t="shared" si="0"/>
        <v>0.34840673904419572</v>
      </c>
      <c r="I44" s="22">
        <v>40079364.340000004</v>
      </c>
      <c r="J44" s="22">
        <v>125884.88</v>
      </c>
      <c r="K44" s="60">
        <f t="shared" si="1"/>
        <v>0.30751274866359929</v>
      </c>
      <c r="L44" s="23">
        <v>18643552.469999999</v>
      </c>
      <c r="M44" s="24">
        <v>22.4</v>
      </c>
      <c r="N44" s="24">
        <v>16751378.439999999</v>
      </c>
      <c r="O44" s="61">
        <f t="shared" si="2"/>
        <v>18.644698414725926</v>
      </c>
      <c r="P44" s="25">
        <v>37047368.999999978</v>
      </c>
      <c r="Q44" s="63">
        <f t="shared" si="3"/>
        <v>0.28926985362432017</v>
      </c>
      <c r="R44" s="24">
        <v>39807401.010000005</v>
      </c>
      <c r="S44" s="66">
        <f t="shared" si="7"/>
        <v>0.30546508060316485</v>
      </c>
      <c r="T44" s="41">
        <v>129461615.95</v>
      </c>
      <c r="U44" s="42">
        <v>33657482.600000001</v>
      </c>
      <c r="V44" s="43">
        <f t="shared" si="8"/>
        <v>0.25998039923276578</v>
      </c>
      <c r="W44" s="41">
        <v>128200394.08</v>
      </c>
      <c r="X44" s="42">
        <v>37763378.299999997</v>
      </c>
      <c r="Y44" s="43">
        <f t="shared" si="6"/>
        <v>0.29456522790744916</v>
      </c>
    </row>
    <row r="45" spans="1:25" s="3" customFormat="1" ht="16.5" customHeight="1">
      <c r="A45" s="12" t="s">
        <v>39</v>
      </c>
      <c r="B45" s="17">
        <v>34198295.890000001</v>
      </c>
      <c r="C45" s="18">
        <v>38762436.079999998</v>
      </c>
      <c r="D45" s="19">
        <v>34674352.170000002</v>
      </c>
      <c r="E45" s="20">
        <v>38785053.759999998</v>
      </c>
      <c r="F45" s="21">
        <v>13213520.940000001</v>
      </c>
      <c r="G45" s="22">
        <v>1925178.6</v>
      </c>
      <c r="H45" s="57">
        <f t="shared" si="0"/>
        <v>0.33008493687256651</v>
      </c>
      <c r="I45" s="22">
        <v>14042474.43</v>
      </c>
      <c r="J45" s="22">
        <v>2528214.14</v>
      </c>
      <c r="K45" s="60">
        <f t="shared" si="1"/>
        <v>0.29704686945465064</v>
      </c>
      <c r="L45" s="23">
        <v>2588886.81</v>
      </c>
      <c r="M45" s="24">
        <v>12.34</v>
      </c>
      <c r="N45" s="24">
        <v>6074783.8700000001</v>
      </c>
      <c r="O45" s="61">
        <f t="shared" si="2"/>
        <v>24.574406530278743</v>
      </c>
      <c r="P45" s="25">
        <v>12261198.479999997</v>
      </c>
      <c r="Q45" s="63">
        <f t="shared" si="3"/>
        <v>0.35361002333616193</v>
      </c>
      <c r="R45" s="24">
        <v>12507033.819999997</v>
      </c>
      <c r="S45" s="66">
        <f t="shared" si="7"/>
        <v>0.32247045208169378</v>
      </c>
      <c r="T45" s="41">
        <v>37005326.689999998</v>
      </c>
      <c r="U45" s="42">
        <v>10652096</v>
      </c>
      <c r="V45" s="43">
        <f t="shared" si="8"/>
        <v>0.28785304583943944</v>
      </c>
      <c r="W45" s="41">
        <v>38185360.850000001</v>
      </c>
      <c r="X45" s="42">
        <v>11281291.76</v>
      </c>
      <c r="Y45" s="43">
        <f t="shared" si="6"/>
        <v>0.2954349915486002</v>
      </c>
    </row>
    <row r="46" spans="1:25" s="3" customFormat="1" ht="16.5" customHeight="1">
      <c r="A46" s="12" t="s">
        <v>40</v>
      </c>
      <c r="B46" s="17">
        <v>112021640.3</v>
      </c>
      <c r="C46" s="18">
        <v>121729177.84999999</v>
      </c>
      <c r="D46" s="19">
        <v>112290237.23999999</v>
      </c>
      <c r="E46" s="20">
        <v>121901764.98999999</v>
      </c>
      <c r="F46" s="21">
        <v>35184030.090000004</v>
      </c>
      <c r="G46" s="22">
        <v>0</v>
      </c>
      <c r="H46" s="57">
        <f t="shared" si="0"/>
        <v>0.31408243974802791</v>
      </c>
      <c r="I46" s="22">
        <v>40179916.93</v>
      </c>
      <c r="J46" s="22">
        <v>0</v>
      </c>
      <c r="K46" s="60">
        <f t="shared" si="1"/>
        <v>0.33007630249102188</v>
      </c>
      <c r="L46" s="23">
        <v>15753052.65</v>
      </c>
      <c r="M46" s="24">
        <v>20.5</v>
      </c>
      <c r="N46" s="24">
        <v>20210184.079999998</v>
      </c>
      <c r="O46" s="61">
        <f t="shared" si="2"/>
        <v>24.782792452069231</v>
      </c>
      <c r="P46" s="25">
        <v>36709321.109999999</v>
      </c>
      <c r="Q46" s="63">
        <f t="shared" si="3"/>
        <v>0.32691462777427827</v>
      </c>
      <c r="R46" s="24">
        <v>36104736.170000009</v>
      </c>
      <c r="S46" s="66">
        <f t="shared" si="7"/>
        <v>0.29617894517738769</v>
      </c>
      <c r="T46" s="41">
        <v>114661085.70999999</v>
      </c>
      <c r="U46" s="42">
        <v>32213489.949999999</v>
      </c>
      <c r="V46" s="43">
        <f t="shared" si="8"/>
        <v>0.28094527232608046</v>
      </c>
      <c r="W46" s="41">
        <v>129260079.89</v>
      </c>
      <c r="X46" s="42">
        <v>38691574.200000003</v>
      </c>
      <c r="Y46" s="43">
        <f t="shared" si="6"/>
        <v>0.29933119516038081</v>
      </c>
    </row>
    <row r="47" spans="1:25" s="3" customFormat="1" ht="16.5" customHeight="1">
      <c r="A47" s="12" t="s">
        <v>41</v>
      </c>
      <c r="B47" s="17">
        <v>20078023.370000001</v>
      </c>
      <c r="C47" s="18">
        <v>22011872.329999998</v>
      </c>
      <c r="D47" s="19">
        <v>20249522.399999999</v>
      </c>
      <c r="E47" s="20">
        <v>22138458.559999999</v>
      </c>
      <c r="F47" s="21">
        <v>8688731.8300000001</v>
      </c>
      <c r="G47" s="22">
        <v>3710909.4</v>
      </c>
      <c r="H47" s="57">
        <f t="shared" si="0"/>
        <v>0.24792392847981826</v>
      </c>
      <c r="I47" s="22">
        <v>10293432.35</v>
      </c>
      <c r="J47" s="22">
        <v>4473193.7300000004</v>
      </c>
      <c r="K47" s="60">
        <f t="shared" si="1"/>
        <v>0.2644136097440285</v>
      </c>
      <c r="L47" s="23">
        <v>1178883.75</v>
      </c>
      <c r="M47" s="24">
        <v>10.35</v>
      </c>
      <c r="N47" s="24">
        <v>1473033.03</v>
      </c>
      <c r="O47" s="61">
        <f t="shared" si="2"/>
        <v>12.570214401524801</v>
      </c>
      <c r="P47" s="25">
        <v>7255906.4000000041</v>
      </c>
      <c r="Q47" s="63">
        <f t="shared" si="3"/>
        <v>0.35832481658925469</v>
      </c>
      <c r="R47" s="24">
        <v>6498281.0999999996</v>
      </c>
      <c r="S47" s="66">
        <f t="shared" si="7"/>
        <v>0.29352906763532138</v>
      </c>
      <c r="T47" s="41">
        <v>17353670.309999999</v>
      </c>
      <c r="U47" s="42">
        <v>6348879.5800000001</v>
      </c>
      <c r="V47" s="43">
        <f t="shared" si="8"/>
        <v>0.3658522644827174</v>
      </c>
      <c r="W47" s="41">
        <v>21077540.420000002</v>
      </c>
      <c r="X47" s="42">
        <v>7294425.9199999999</v>
      </c>
      <c r="Y47" s="43">
        <f t="shared" si="6"/>
        <v>0.34607576475471891</v>
      </c>
    </row>
    <row r="48" spans="1:25" s="3" customFormat="1" ht="16.5" customHeight="1">
      <c r="A48" s="12" t="s">
        <v>42</v>
      </c>
      <c r="B48" s="17">
        <v>171772947.94999999</v>
      </c>
      <c r="C48" s="18">
        <v>188507399.78999999</v>
      </c>
      <c r="D48" s="19">
        <v>172295141.72</v>
      </c>
      <c r="E48" s="20">
        <v>189570488.05000001</v>
      </c>
      <c r="F48" s="21">
        <v>53589036.399999999</v>
      </c>
      <c r="G48" s="22">
        <v>136174.98000000001</v>
      </c>
      <c r="H48" s="57">
        <f t="shared" si="0"/>
        <v>0.31118323378579477</v>
      </c>
      <c r="I48" s="22">
        <v>55074149.359999999</v>
      </c>
      <c r="J48" s="22">
        <v>182096.82</v>
      </c>
      <c r="K48" s="60">
        <f t="shared" si="1"/>
        <v>0.29119309163009277</v>
      </c>
      <c r="L48" s="23">
        <v>26161527.079999998</v>
      </c>
      <c r="M48" s="24">
        <v>22.14</v>
      </c>
      <c r="N48" s="24">
        <v>34039907.920000002</v>
      </c>
      <c r="O48" s="61">
        <f t="shared" si="2"/>
        <v>25.510813691717399</v>
      </c>
      <c r="P48" s="25">
        <v>57324114.629999995</v>
      </c>
      <c r="Q48" s="63">
        <f t="shared" si="3"/>
        <v>0.33270882775765359</v>
      </c>
      <c r="R48" s="24">
        <v>58936558.589999996</v>
      </c>
      <c r="S48" s="66">
        <f t="shared" si="7"/>
        <v>0.31089522001154118</v>
      </c>
      <c r="T48" s="41">
        <v>181856179.75</v>
      </c>
      <c r="U48" s="42">
        <v>52530889.850000001</v>
      </c>
      <c r="V48" s="43">
        <f t="shared" si="8"/>
        <v>0.28885952581988078</v>
      </c>
      <c r="W48" s="41">
        <v>197714440.53999999</v>
      </c>
      <c r="X48" s="42">
        <v>61592857.009999998</v>
      </c>
      <c r="Y48" s="43">
        <f t="shared" si="6"/>
        <v>0.31152432185416939</v>
      </c>
    </row>
    <row r="49" spans="1:25" s="3" customFormat="1" ht="16.5" customHeight="1">
      <c r="A49" s="12" t="s">
        <v>43</v>
      </c>
      <c r="B49" s="17">
        <v>57710224.969999999</v>
      </c>
      <c r="C49" s="18">
        <v>45050425.460000001</v>
      </c>
      <c r="D49" s="19">
        <v>58458592.409999996</v>
      </c>
      <c r="E49" s="20">
        <v>45477091.390000001</v>
      </c>
      <c r="F49" s="21">
        <v>21777160.759999998</v>
      </c>
      <c r="G49" s="22">
        <v>2915404.61</v>
      </c>
      <c r="H49" s="57">
        <f t="shared" si="0"/>
        <v>0.32683560252632993</v>
      </c>
      <c r="I49" s="22">
        <v>16602956.07</v>
      </c>
      <c r="J49" s="22">
        <v>1948381.19</v>
      </c>
      <c r="K49" s="60">
        <f t="shared" si="1"/>
        <v>0.32529270767956919</v>
      </c>
      <c r="L49" s="23">
        <v>4980180.68</v>
      </c>
      <c r="M49" s="24">
        <v>13.86</v>
      </c>
      <c r="N49" s="24">
        <v>5925328.4299999997</v>
      </c>
      <c r="O49" s="61">
        <f t="shared" si="2"/>
        <v>20.829017684374069</v>
      </c>
      <c r="P49" s="25">
        <v>20899270.199999999</v>
      </c>
      <c r="Q49" s="63">
        <f t="shared" si="3"/>
        <v>0.35750553235053512</v>
      </c>
      <c r="R49" s="24">
        <v>19180002.990000002</v>
      </c>
      <c r="S49" s="66">
        <f t="shared" si="7"/>
        <v>0.42175087288492491</v>
      </c>
      <c r="T49" s="41">
        <v>58458592.409999996</v>
      </c>
      <c r="U49" s="42">
        <v>14873269.85</v>
      </c>
      <c r="V49" s="43">
        <f t="shared" si="8"/>
        <v>0.25442401598872161</v>
      </c>
      <c r="W49" s="41">
        <v>46567091.390000001</v>
      </c>
      <c r="X49" s="42">
        <v>17669779</v>
      </c>
      <c r="Y49" s="43">
        <f t="shared" si="6"/>
        <v>0.37944777035815636</v>
      </c>
    </row>
    <row r="50" spans="1:25" s="56" customFormat="1" ht="16.5" customHeight="1" thickBot="1">
      <c r="A50" s="53" t="s">
        <v>1</v>
      </c>
      <c r="B50" s="49">
        <f t="shared" ref="B50:G50" si="9">SUM(B4:B49)</f>
        <v>6063931198.2700005</v>
      </c>
      <c r="C50" s="49">
        <f t="shared" si="9"/>
        <v>6678914749.0199995</v>
      </c>
      <c r="D50" s="49">
        <f t="shared" si="9"/>
        <v>6106854478.8099995</v>
      </c>
      <c r="E50" s="49">
        <f t="shared" si="9"/>
        <v>6727053940.630003</v>
      </c>
      <c r="F50" s="49">
        <f t="shared" si="9"/>
        <v>2016040225.2700002</v>
      </c>
      <c r="G50" s="49">
        <f t="shared" si="9"/>
        <v>67634781.810000002</v>
      </c>
      <c r="H50" s="58">
        <f t="shared" si="0"/>
        <v>0.32131061183805443</v>
      </c>
      <c r="I50" s="54">
        <f>SUM(I4:I49)</f>
        <v>2053819166.46</v>
      </c>
      <c r="J50" s="54">
        <f>SUM(J4:J49)</f>
        <v>77667363.819999978</v>
      </c>
      <c r="K50" s="58">
        <f t="shared" si="1"/>
        <v>0.29587917751607201</v>
      </c>
      <c r="L50" s="49">
        <f>SUM(L4:L49)</f>
        <v>1038264445.24</v>
      </c>
      <c r="M50" s="55">
        <f>L50/(B50-F50)*100</f>
        <v>25.64951606071827</v>
      </c>
      <c r="N50" s="55">
        <f>SUM(N4:N49)</f>
        <v>1195738542.3900001</v>
      </c>
      <c r="O50" s="55">
        <f t="shared" si="2"/>
        <v>25.853272025313618</v>
      </c>
      <c r="P50" s="49">
        <f>SUM(P4:P49)</f>
        <v>1677851734.03</v>
      </c>
      <c r="Q50" s="64">
        <f t="shared" si="3"/>
        <v>0.27474893005096651</v>
      </c>
      <c r="R50" s="49">
        <f>SUM(R4:R49)</f>
        <v>2008962822.53</v>
      </c>
      <c r="S50" s="64">
        <f t="shared" si="7"/>
        <v>0.29863932120363768</v>
      </c>
      <c r="T50" s="50">
        <f>SUM(T4:T49)</f>
        <v>5592079460.7600002</v>
      </c>
      <c r="U50" s="50">
        <f>SUM(U4:U49)</f>
        <v>1513871752.9099991</v>
      </c>
      <c r="V50" s="51">
        <f t="shared" si="8"/>
        <v>0.27071713904155681</v>
      </c>
      <c r="W50" s="50">
        <f>SUM(W4:W49)</f>
        <v>6195169941.1600018</v>
      </c>
      <c r="X50" s="50">
        <f>SUM(X4:X49)</f>
        <v>1714231712.1800001</v>
      </c>
      <c r="Y50" s="52">
        <f t="shared" si="6"/>
        <v>0.27670455023208329</v>
      </c>
    </row>
  </sheetData>
  <mergeCells count="7">
    <mergeCell ref="T2:Y2"/>
    <mergeCell ref="F2:K2"/>
    <mergeCell ref="L2:O2"/>
    <mergeCell ref="P2:S2"/>
    <mergeCell ref="A1:S1"/>
    <mergeCell ref="B2:C2"/>
    <mergeCell ref="D2:E2"/>
  </mergeCells>
  <phoneticPr fontId="2" type="noConversion"/>
  <pageMargins left="0.28000000000000003" right="0.16" top="0.72" bottom="0.71" header="0.53" footer="0.65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2018-04-04T03:20:07Z</cp:lastPrinted>
  <dcterms:created xsi:type="dcterms:W3CDTF">2017-03-30T16:00:28Z</dcterms:created>
  <dcterms:modified xsi:type="dcterms:W3CDTF">2018-04-08T01:00:30Z</dcterms:modified>
</cp:coreProperties>
</file>